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1075" windowHeight="9525"/>
  </bookViews>
  <sheets>
    <sheet name="2.8" sheetId="2" r:id="rId1"/>
    <sheet name="К17" sheetId="1" r:id="rId2"/>
  </sheets>
  <externalReferences>
    <externalReference r:id="rId3"/>
    <externalReference r:id="rId4"/>
    <externalReference r:id="rId5"/>
    <externalReference r:id="rId6"/>
  </externalReferences>
  <definedNames>
    <definedName name="__1TABLE_4_1" localSheetId="1">[1]РКЦ!#REF!</definedName>
    <definedName name="__1TABLE_4_1">[1]РКЦ!#REF!</definedName>
    <definedName name="_1TABLE_4_1" localSheetId="1">[1]РКЦ!#REF!</definedName>
    <definedName name="_1TABLE_4_1">[1]РКЦ!#REF!</definedName>
    <definedName name="_9TABLE_4_1" localSheetId="1">[1]РКЦ!#REF!</definedName>
    <definedName name="_9TABLE_4_1">[1]РКЦ!#REF!</definedName>
    <definedName name="_Par113" localSheetId="1">К17!#REF!</definedName>
    <definedName name="_Par114" localSheetId="1">К17!#REF!</definedName>
    <definedName name="_Par115" localSheetId="1">К17!#REF!</definedName>
    <definedName name="Address3" localSheetId="1">[2]содержание!#REF!</definedName>
    <definedName name="Address3">[2]содержание!#REF!</definedName>
    <definedName name="Excel_BuiltIn_Print_Area_1" localSheetId="1">#REF!</definedName>
    <definedName name="Excel_BuiltIn_Print_Area_1">#REF!</definedName>
    <definedName name="Excel_BuiltIn_Print_Area_1_1" localSheetId="1">#REF!</definedName>
    <definedName name="Excel_BuiltIn_Print_Area_1_1">#REF!</definedName>
    <definedName name="Excel_BuiltIn_Print_Area_1_1_1" localSheetId="1">#REF!</definedName>
    <definedName name="Excel_BuiltIn_Print_Area_1_1_1">#REF!</definedName>
    <definedName name="Excel_BuiltIn_Print_Area_1_1_1_5" localSheetId="1">#REF!</definedName>
    <definedName name="Excel_BuiltIn_Print_Area_1_1_1_5">#REF!</definedName>
    <definedName name="Excel_BuiltIn_Print_Area_1_1_5" localSheetId="1">#REF!</definedName>
    <definedName name="Excel_BuiltIn_Print_Area_1_1_5">#REF!</definedName>
    <definedName name="Excel_BuiltIn_Print_Area_1_2_2">"$#ССЫЛ!.$A$1:$CD$100"</definedName>
    <definedName name="Excel_BuiltIn_Print_Area_10" localSheetId="1">#REF!</definedName>
    <definedName name="Excel_BuiltIn_Print_Area_10">#REF!</definedName>
    <definedName name="Excel_BuiltIn_Print_Area_100" localSheetId="1">#REF!</definedName>
    <definedName name="Excel_BuiltIn_Print_Area_100">#REF!</definedName>
    <definedName name="Excel_BuiltIn_Print_Area_101" localSheetId="1">#REF!</definedName>
    <definedName name="Excel_BuiltIn_Print_Area_101">#REF!</definedName>
    <definedName name="Excel_BuiltIn_Print_Area_102" localSheetId="1">#REF!</definedName>
    <definedName name="Excel_BuiltIn_Print_Area_102">#REF!</definedName>
    <definedName name="Excel_BuiltIn_Print_Area_103" localSheetId="1">#REF!</definedName>
    <definedName name="Excel_BuiltIn_Print_Area_103">#REF!</definedName>
    <definedName name="Excel_BuiltIn_Print_Area_104" localSheetId="1">#REF!</definedName>
    <definedName name="Excel_BuiltIn_Print_Area_104">#REF!</definedName>
    <definedName name="Excel_BuiltIn_Print_Area_105" localSheetId="1">#REF!</definedName>
    <definedName name="Excel_BuiltIn_Print_Area_105">#REF!</definedName>
    <definedName name="Excel_BuiltIn_Print_Area_106" localSheetId="1">#REF!</definedName>
    <definedName name="Excel_BuiltIn_Print_Area_106">#REF!</definedName>
    <definedName name="Excel_BuiltIn_Print_Area_11" localSheetId="1">#REF!</definedName>
    <definedName name="Excel_BuiltIn_Print_Area_11">#REF!</definedName>
    <definedName name="Excel_BuiltIn_Print_Area_12" localSheetId="1">#REF!</definedName>
    <definedName name="Excel_BuiltIn_Print_Area_12">#REF!</definedName>
    <definedName name="Excel_BuiltIn_Print_Area_13" localSheetId="1">#REF!</definedName>
    <definedName name="Excel_BuiltIn_Print_Area_13">#REF!</definedName>
    <definedName name="Excel_BuiltIn_Print_Area_14" localSheetId="1">#REF!</definedName>
    <definedName name="Excel_BuiltIn_Print_Area_14">#REF!</definedName>
    <definedName name="Excel_BuiltIn_Print_Area_15" localSheetId="1">#REF!</definedName>
    <definedName name="Excel_BuiltIn_Print_Area_15">#REF!</definedName>
    <definedName name="Excel_BuiltIn_Print_Area_16" localSheetId="1">#REF!</definedName>
    <definedName name="Excel_BuiltIn_Print_Area_16">#REF!</definedName>
    <definedName name="Excel_BuiltIn_Print_Area_17" localSheetId="1">#REF!</definedName>
    <definedName name="Excel_BuiltIn_Print_Area_17">#REF!</definedName>
    <definedName name="Excel_BuiltIn_Print_Area_18" localSheetId="1">#REF!</definedName>
    <definedName name="Excel_BuiltIn_Print_Area_18">#REF!</definedName>
    <definedName name="Excel_BuiltIn_Print_Area_19" localSheetId="1">#REF!</definedName>
    <definedName name="Excel_BuiltIn_Print_Area_19">#REF!</definedName>
    <definedName name="Excel_BuiltIn_Print_Area_2" localSheetId="1">#REF!</definedName>
    <definedName name="Excel_BuiltIn_Print_Area_2">#REF!</definedName>
    <definedName name="Excel_BuiltIn_Print_Area_2_1" localSheetId="1">#REF!</definedName>
    <definedName name="Excel_BuiltIn_Print_Area_2_1">#REF!</definedName>
    <definedName name="Excel_BuiltIn_Print_Area_20" localSheetId="1">#REF!</definedName>
    <definedName name="Excel_BuiltIn_Print_Area_20">#REF!</definedName>
    <definedName name="Excel_BuiltIn_Print_Area_21" localSheetId="1">#REF!</definedName>
    <definedName name="Excel_BuiltIn_Print_Area_21">#REF!</definedName>
    <definedName name="Excel_BuiltIn_Print_Area_22" localSheetId="1">#REF!</definedName>
    <definedName name="Excel_BuiltIn_Print_Area_22">#REF!</definedName>
    <definedName name="Excel_BuiltIn_Print_Area_23" localSheetId="1">#REF!</definedName>
    <definedName name="Excel_BuiltIn_Print_Area_23">#REF!</definedName>
    <definedName name="Excel_BuiltIn_Print_Area_24" localSheetId="1">#REF!</definedName>
    <definedName name="Excel_BuiltIn_Print_Area_24">#REF!</definedName>
    <definedName name="Excel_BuiltIn_Print_Area_25" localSheetId="1">#REF!</definedName>
    <definedName name="Excel_BuiltIn_Print_Area_25">#REF!</definedName>
    <definedName name="Excel_BuiltIn_Print_Area_26" localSheetId="1">#REF!</definedName>
    <definedName name="Excel_BuiltIn_Print_Area_26">#REF!</definedName>
    <definedName name="Excel_BuiltIn_Print_Area_27" localSheetId="1">#REF!</definedName>
    <definedName name="Excel_BuiltIn_Print_Area_27">#REF!</definedName>
    <definedName name="Excel_BuiltIn_Print_Area_28" localSheetId="1">#REF!</definedName>
    <definedName name="Excel_BuiltIn_Print_Area_28">#REF!</definedName>
    <definedName name="Excel_BuiltIn_Print_Area_29" localSheetId="1">#REF!</definedName>
    <definedName name="Excel_BuiltIn_Print_Area_29">#REF!</definedName>
    <definedName name="Excel_BuiltIn_Print_Area_3" localSheetId="1">#REF!</definedName>
    <definedName name="Excel_BuiltIn_Print_Area_3">#REF!</definedName>
    <definedName name="Excel_BuiltIn_Print_Area_30" localSheetId="1">#REF!</definedName>
    <definedName name="Excel_BuiltIn_Print_Area_30">#REF!</definedName>
    <definedName name="Excel_BuiltIn_Print_Area_31" localSheetId="1">#REF!</definedName>
    <definedName name="Excel_BuiltIn_Print_Area_31">#REF!</definedName>
    <definedName name="Excel_BuiltIn_Print_Area_32" localSheetId="1">#REF!</definedName>
    <definedName name="Excel_BuiltIn_Print_Area_32">#REF!</definedName>
    <definedName name="Excel_BuiltIn_Print_Area_33" localSheetId="1">#REF!</definedName>
    <definedName name="Excel_BuiltIn_Print_Area_33">#REF!</definedName>
    <definedName name="Excel_BuiltIn_Print_Area_34" localSheetId="1">#REF!</definedName>
    <definedName name="Excel_BuiltIn_Print_Area_34">#REF!</definedName>
    <definedName name="Excel_BuiltIn_Print_Area_35" localSheetId="1">#REF!</definedName>
    <definedName name="Excel_BuiltIn_Print_Area_35">#REF!</definedName>
    <definedName name="Excel_BuiltIn_Print_Area_36" localSheetId="1">#REF!</definedName>
    <definedName name="Excel_BuiltIn_Print_Area_36">#REF!</definedName>
    <definedName name="Excel_BuiltIn_Print_Area_37" localSheetId="1">#REF!</definedName>
    <definedName name="Excel_BuiltIn_Print_Area_37">#REF!</definedName>
    <definedName name="Excel_BuiltIn_Print_Area_38" localSheetId="1">#REF!</definedName>
    <definedName name="Excel_BuiltIn_Print_Area_38">#REF!</definedName>
    <definedName name="Excel_BuiltIn_Print_Area_39" localSheetId="1">#REF!</definedName>
    <definedName name="Excel_BuiltIn_Print_Area_39">#REF!</definedName>
    <definedName name="Excel_BuiltIn_Print_Area_4" localSheetId="1">#REF!</definedName>
    <definedName name="Excel_BuiltIn_Print_Area_4">#REF!</definedName>
    <definedName name="Excel_BuiltIn_Print_Area_40" localSheetId="1">#REF!</definedName>
    <definedName name="Excel_BuiltIn_Print_Area_40">#REF!</definedName>
    <definedName name="Excel_BuiltIn_Print_Area_41" localSheetId="1">#REF!</definedName>
    <definedName name="Excel_BuiltIn_Print_Area_41">#REF!</definedName>
    <definedName name="Excel_BuiltIn_Print_Area_42" localSheetId="1">#REF!</definedName>
    <definedName name="Excel_BuiltIn_Print_Area_42">#REF!</definedName>
    <definedName name="Excel_BuiltIn_Print_Area_43" localSheetId="1">#REF!</definedName>
    <definedName name="Excel_BuiltIn_Print_Area_43">#REF!</definedName>
    <definedName name="Excel_BuiltIn_Print_Area_44" localSheetId="1">#REF!</definedName>
    <definedName name="Excel_BuiltIn_Print_Area_44">#REF!</definedName>
    <definedName name="Excel_BuiltIn_Print_Area_45" localSheetId="1">#REF!</definedName>
    <definedName name="Excel_BuiltIn_Print_Area_45">#REF!</definedName>
    <definedName name="Excel_BuiltIn_Print_Area_46" localSheetId="1">#REF!</definedName>
    <definedName name="Excel_BuiltIn_Print_Area_46">#REF!</definedName>
    <definedName name="Excel_BuiltIn_Print_Area_47" localSheetId="1">#REF!</definedName>
    <definedName name="Excel_BuiltIn_Print_Area_47">#REF!</definedName>
    <definedName name="Excel_BuiltIn_Print_Area_48" localSheetId="1">#REF!</definedName>
    <definedName name="Excel_BuiltIn_Print_Area_48">#REF!</definedName>
    <definedName name="Excel_BuiltIn_Print_Area_49" localSheetId="1">#REF!</definedName>
    <definedName name="Excel_BuiltIn_Print_Area_49">#REF!</definedName>
    <definedName name="Excel_BuiltIn_Print_Area_5" localSheetId="1">#REF!</definedName>
    <definedName name="Excel_BuiltIn_Print_Area_5">#REF!</definedName>
    <definedName name="Excel_BuiltIn_Print_Area_50" localSheetId="1">#REF!</definedName>
    <definedName name="Excel_BuiltIn_Print_Area_50">#REF!</definedName>
    <definedName name="Excel_BuiltIn_Print_Area_51" localSheetId="1">#REF!</definedName>
    <definedName name="Excel_BuiltIn_Print_Area_51">#REF!</definedName>
    <definedName name="Excel_BuiltIn_Print_Area_52" localSheetId="1">#REF!</definedName>
    <definedName name="Excel_BuiltIn_Print_Area_52">#REF!</definedName>
    <definedName name="Excel_BuiltIn_Print_Area_53" localSheetId="1">#REF!</definedName>
    <definedName name="Excel_BuiltIn_Print_Area_53">#REF!</definedName>
    <definedName name="Excel_BuiltIn_Print_Area_54" localSheetId="1">#REF!</definedName>
    <definedName name="Excel_BuiltIn_Print_Area_54">#REF!</definedName>
    <definedName name="Excel_BuiltIn_Print_Area_55" localSheetId="1">#REF!</definedName>
    <definedName name="Excel_BuiltIn_Print_Area_55">#REF!</definedName>
    <definedName name="Excel_BuiltIn_Print_Area_56" localSheetId="1">#REF!</definedName>
    <definedName name="Excel_BuiltIn_Print_Area_56">#REF!</definedName>
    <definedName name="Excel_BuiltIn_Print_Area_57" localSheetId="1">#REF!</definedName>
    <definedName name="Excel_BuiltIn_Print_Area_57">#REF!</definedName>
    <definedName name="Excel_BuiltIn_Print_Area_58" localSheetId="1">#REF!</definedName>
    <definedName name="Excel_BuiltIn_Print_Area_58">#REF!</definedName>
    <definedName name="Excel_BuiltIn_Print_Area_59" localSheetId="1">#REF!</definedName>
    <definedName name="Excel_BuiltIn_Print_Area_59">#REF!</definedName>
    <definedName name="Excel_BuiltIn_Print_Area_6" localSheetId="1">#REF!</definedName>
    <definedName name="Excel_BuiltIn_Print_Area_6">#REF!</definedName>
    <definedName name="Excel_BuiltIn_Print_Area_60" localSheetId="1">#REF!</definedName>
    <definedName name="Excel_BuiltIn_Print_Area_60">#REF!</definedName>
    <definedName name="Excel_BuiltIn_Print_Area_61" localSheetId="1">#REF!</definedName>
    <definedName name="Excel_BuiltIn_Print_Area_61">#REF!</definedName>
    <definedName name="Excel_BuiltIn_Print_Area_62" localSheetId="1">#REF!</definedName>
    <definedName name="Excel_BuiltIn_Print_Area_62">#REF!</definedName>
    <definedName name="Excel_BuiltIn_Print_Area_63" localSheetId="1">#REF!</definedName>
    <definedName name="Excel_BuiltIn_Print_Area_63">#REF!</definedName>
    <definedName name="Excel_BuiltIn_Print_Area_64" localSheetId="1">#REF!</definedName>
    <definedName name="Excel_BuiltIn_Print_Area_64">#REF!</definedName>
    <definedName name="Excel_BuiltIn_Print_Area_65" localSheetId="1">#REF!</definedName>
    <definedName name="Excel_BuiltIn_Print_Area_65">#REF!</definedName>
    <definedName name="Excel_BuiltIn_Print_Area_66" localSheetId="1">#REF!</definedName>
    <definedName name="Excel_BuiltIn_Print_Area_66">#REF!</definedName>
    <definedName name="Excel_BuiltIn_Print_Area_67" localSheetId="1">#REF!</definedName>
    <definedName name="Excel_BuiltIn_Print_Area_67">#REF!</definedName>
    <definedName name="Excel_BuiltIn_Print_Area_68" localSheetId="1">#REF!</definedName>
    <definedName name="Excel_BuiltIn_Print_Area_68">#REF!</definedName>
    <definedName name="Excel_BuiltIn_Print_Area_69" localSheetId="1">#REF!</definedName>
    <definedName name="Excel_BuiltIn_Print_Area_69">#REF!</definedName>
    <definedName name="Excel_BuiltIn_Print_Area_7" localSheetId="1">#REF!</definedName>
    <definedName name="Excel_BuiltIn_Print_Area_7">#REF!</definedName>
    <definedName name="Excel_BuiltIn_Print_Area_70" localSheetId="1">#REF!</definedName>
    <definedName name="Excel_BuiltIn_Print_Area_70">#REF!</definedName>
    <definedName name="Excel_BuiltIn_Print_Area_71" localSheetId="1">#REF!</definedName>
    <definedName name="Excel_BuiltIn_Print_Area_71">#REF!</definedName>
    <definedName name="Excel_BuiltIn_Print_Area_72" localSheetId="1">#REF!</definedName>
    <definedName name="Excel_BuiltIn_Print_Area_72">#REF!</definedName>
    <definedName name="Excel_BuiltIn_Print_Area_73" localSheetId="1">#REF!</definedName>
    <definedName name="Excel_BuiltIn_Print_Area_73">#REF!</definedName>
    <definedName name="Excel_BuiltIn_Print_Area_74" localSheetId="1">#REF!</definedName>
    <definedName name="Excel_BuiltIn_Print_Area_74">#REF!</definedName>
    <definedName name="Excel_BuiltIn_Print_Area_75" localSheetId="1">#REF!</definedName>
    <definedName name="Excel_BuiltIn_Print_Area_75">#REF!</definedName>
    <definedName name="Excel_BuiltIn_Print_Area_76" localSheetId="1">#REF!</definedName>
    <definedName name="Excel_BuiltIn_Print_Area_76">#REF!</definedName>
    <definedName name="Excel_BuiltIn_Print_Area_77" localSheetId="1">#REF!</definedName>
    <definedName name="Excel_BuiltIn_Print_Area_77">#REF!</definedName>
    <definedName name="Excel_BuiltIn_Print_Area_78" localSheetId="1">#REF!</definedName>
    <definedName name="Excel_BuiltIn_Print_Area_78">#REF!</definedName>
    <definedName name="Excel_BuiltIn_Print_Area_79" localSheetId="1">#REF!</definedName>
    <definedName name="Excel_BuiltIn_Print_Area_79">#REF!</definedName>
    <definedName name="Excel_BuiltIn_Print_Area_8" localSheetId="1">#REF!</definedName>
    <definedName name="Excel_BuiltIn_Print_Area_8">#REF!</definedName>
    <definedName name="Excel_BuiltIn_Print_Area_80" localSheetId="1">#REF!</definedName>
    <definedName name="Excel_BuiltIn_Print_Area_80">#REF!</definedName>
    <definedName name="Excel_BuiltIn_Print_Area_81" localSheetId="1">#REF!</definedName>
    <definedName name="Excel_BuiltIn_Print_Area_81">#REF!</definedName>
    <definedName name="Excel_BuiltIn_Print_Area_82" localSheetId="1">#REF!</definedName>
    <definedName name="Excel_BuiltIn_Print_Area_82">#REF!</definedName>
    <definedName name="Excel_BuiltIn_Print_Area_83" localSheetId="1">#REF!</definedName>
    <definedName name="Excel_BuiltIn_Print_Area_83">#REF!</definedName>
    <definedName name="Excel_BuiltIn_Print_Area_84" localSheetId="1">#REF!</definedName>
    <definedName name="Excel_BuiltIn_Print_Area_84">#REF!</definedName>
    <definedName name="Excel_BuiltIn_Print_Area_85" localSheetId="1">#REF!</definedName>
    <definedName name="Excel_BuiltIn_Print_Area_85">#REF!</definedName>
    <definedName name="Excel_BuiltIn_Print_Area_86" localSheetId="1">#REF!</definedName>
    <definedName name="Excel_BuiltIn_Print_Area_86">#REF!</definedName>
    <definedName name="Excel_BuiltIn_Print_Area_87" localSheetId="1">#REF!</definedName>
    <definedName name="Excel_BuiltIn_Print_Area_87">#REF!</definedName>
    <definedName name="Excel_BuiltIn_Print_Area_88" localSheetId="1">#REF!</definedName>
    <definedName name="Excel_BuiltIn_Print_Area_88">#REF!</definedName>
    <definedName name="Excel_BuiltIn_Print_Area_89" localSheetId="1">#REF!</definedName>
    <definedName name="Excel_BuiltIn_Print_Area_89">#REF!</definedName>
    <definedName name="Excel_BuiltIn_Print_Area_9" localSheetId="1">#REF!</definedName>
    <definedName name="Excel_BuiltIn_Print_Area_9">#REF!</definedName>
    <definedName name="Excel_BuiltIn_Print_Area_90" localSheetId="1">#REF!</definedName>
    <definedName name="Excel_BuiltIn_Print_Area_90">#REF!</definedName>
    <definedName name="Excel_BuiltIn_Print_Area_91" localSheetId="1">#REF!</definedName>
    <definedName name="Excel_BuiltIn_Print_Area_91">#REF!</definedName>
    <definedName name="Excel_BuiltIn_Print_Area_92" localSheetId="1">#REF!</definedName>
    <definedName name="Excel_BuiltIn_Print_Area_92">#REF!</definedName>
    <definedName name="Excel_BuiltIn_Print_Area_93" localSheetId="1">#REF!</definedName>
    <definedName name="Excel_BuiltIn_Print_Area_93">#REF!</definedName>
    <definedName name="Excel_BuiltIn_Print_Area_94" localSheetId="1">#REF!</definedName>
    <definedName name="Excel_BuiltIn_Print_Area_94">#REF!</definedName>
    <definedName name="Excel_BuiltIn_Print_Area_95" localSheetId="1">#REF!</definedName>
    <definedName name="Excel_BuiltIn_Print_Area_95">#REF!</definedName>
    <definedName name="Excel_BuiltIn_Print_Area_96" localSheetId="1">#REF!</definedName>
    <definedName name="Excel_BuiltIn_Print_Area_96">#REF!</definedName>
    <definedName name="Excel_BuiltIn_Print_Area_97" localSheetId="1">#REF!</definedName>
    <definedName name="Excel_BuiltIn_Print_Area_97">#REF!</definedName>
    <definedName name="Excel_BuiltIn_Print_Area_98" localSheetId="1">#REF!</definedName>
    <definedName name="Excel_BuiltIn_Print_Area_98">#REF!</definedName>
    <definedName name="Excel_BuiltIn_Print_Area_99" localSheetId="1">#REF!</definedName>
    <definedName name="Excel_BuiltIn_Print_Area_99">#REF!</definedName>
    <definedName name="Excel_BuiltIn_Print_Titles_1" localSheetId="1">#REF!</definedName>
    <definedName name="Excel_BuiltIn_Print_Titles_1">#REF!</definedName>
    <definedName name="Excel_BuiltIn_Print_Titles_2">"$#ССЫЛ!.$A$5:$IV$5"</definedName>
    <definedName name="Excel_BuiltIn_Print_Titles_3">"$#ССЫЛ!.$A$5:$IV$5"</definedName>
    <definedName name="TABLE_13" localSheetId="1">[1]РКЦ!#REF!</definedName>
    <definedName name="TABLE_13">[1]РКЦ!#REF!</definedName>
    <definedName name="TABLE_2" localSheetId="1">#REF!</definedName>
    <definedName name="TABLE_2">#REF!</definedName>
    <definedName name="TABLE_2_18" localSheetId="1">#REF!</definedName>
    <definedName name="TABLE_2_18">#REF!</definedName>
    <definedName name="TABLE_2_19" localSheetId="1">#REF!</definedName>
    <definedName name="TABLE_2_19">#REF!</definedName>
    <definedName name="TABLE_2_3" localSheetId="1">[3]РКЦ!#REF!</definedName>
    <definedName name="TABLE_2_3">[3]РКЦ!#REF!</definedName>
    <definedName name="TABLE_2_7" localSheetId="1">#REF!</definedName>
    <definedName name="TABLE_2_7">#REF!</definedName>
    <definedName name="TABLE_2_8" localSheetId="1">[3]РКЦ!#REF!</definedName>
    <definedName name="TABLE_2_8">[3]РКЦ!#REF!</definedName>
    <definedName name="TABLE_3" localSheetId="1">#REF!</definedName>
    <definedName name="TABLE_3">#REF!</definedName>
    <definedName name="TABLE_3_18" localSheetId="1">#REF!</definedName>
    <definedName name="TABLE_3_18">#REF!</definedName>
    <definedName name="TABLE_3_19" localSheetId="1">#REF!</definedName>
    <definedName name="TABLE_3_19">#REF!</definedName>
    <definedName name="TABLE_3_3" localSheetId="1">[3]РКЦ!#REF!</definedName>
    <definedName name="TABLE_3_3">[3]РКЦ!#REF!</definedName>
    <definedName name="TABLE_3_7" localSheetId="1">#REF!</definedName>
    <definedName name="TABLE_3_7">#REF!</definedName>
    <definedName name="TABLE_3_8" localSheetId="1">[3]РКЦ!#REF!</definedName>
    <definedName name="TABLE_3_8">[3]РКЦ!#REF!</definedName>
    <definedName name="TABLE_4" localSheetId="1">#REF!</definedName>
    <definedName name="TABLE_4">#REF!</definedName>
    <definedName name="TABLE_4_18" localSheetId="1">#REF!</definedName>
    <definedName name="TABLE_4_18">#REF!</definedName>
    <definedName name="TABLE_4_19" localSheetId="1">#REF!</definedName>
    <definedName name="TABLE_4_19">#REF!</definedName>
    <definedName name="TABLE_4_3" localSheetId="1">[3]РКЦ!#REF!</definedName>
    <definedName name="TABLE_4_3">[3]РКЦ!#REF!</definedName>
    <definedName name="TABLE_4_7" localSheetId="1">#REF!</definedName>
    <definedName name="TABLE_4_7">#REF!</definedName>
    <definedName name="TABLE_4_8" localSheetId="1">[3]РКЦ!#REF!</definedName>
    <definedName name="TABLE_4_8">[3]РКЦ!#REF!</definedName>
    <definedName name="TABLE41" localSheetId="1">[1]РКЦ!#REF!</definedName>
    <definedName name="TABLE41">[1]РКЦ!#REF!</definedName>
    <definedName name="Z_49ECA0A7_E244_4C0A_AB7C_1A85D3C0BC80_.wvu.Cols" localSheetId="1" hidden="1">#REF!</definedName>
    <definedName name="Z_49ECA0A7_E244_4C0A_AB7C_1A85D3C0BC80_.wvu.Cols" hidden="1">#REF!</definedName>
    <definedName name="Z_49ECA0A7_E244_4C0A_AB7C_1A85D3C0BC80_.wvu.PrintTitles" localSheetId="1" hidden="1">#REF!</definedName>
    <definedName name="Z_49ECA0A7_E244_4C0A_AB7C_1A85D3C0BC80_.wvu.PrintTitles" hidden="1">#REF!</definedName>
    <definedName name="Z_49ECA0A7_E244_4C0A_AB7C_1A85D3C0BC80_.wvu.Rows" localSheetId="1" hidden="1">#REF!</definedName>
    <definedName name="Z_49ECA0A7_E244_4C0A_AB7C_1A85D3C0BC80_.wvu.Rows" hidden="1">#REF!</definedName>
    <definedName name="Z_70732C8D_B573_49D2_B225_7D3608B475AE_.wvu.Cols" localSheetId="1" hidden="1">#REF!</definedName>
    <definedName name="Z_70732C8D_B573_49D2_B225_7D3608B475AE_.wvu.Cols" hidden="1">#REF!</definedName>
    <definedName name="Z_70732C8D_B573_49D2_B225_7D3608B475AE_.wvu.PrintArea" localSheetId="1" hidden="1">#REF!</definedName>
    <definedName name="Z_70732C8D_B573_49D2_B225_7D3608B475AE_.wvu.PrintArea" hidden="1">#REF!</definedName>
    <definedName name="Z_78B500A2_DC54_11D6_9599_00C0DF46C05B_.wvu.PrintTitles" localSheetId="1" hidden="1">#REF!</definedName>
    <definedName name="Z_78B500A2_DC54_11D6_9599_00C0DF46C05B_.wvu.PrintTitles" hidden="1">#REF!</definedName>
    <definedName name="Z_895337BF_B3B1_47DB_B284_BAE610C1668F_.wvu.Cols" localSheetId="1" hidden="1">#REF!</definedName>
    <definedName name="Z_895337BF_B3B1_47DB_B284_BAE610C1668F_.wvu.Cols" hidden="1">#REF!</definedName>
    <definedName name="Z_895337BF_B3B1_47DB_B284_BAE610C1668F_.wvu.PrintArea" localSheetId="1" hidden="1">#REF!</definedName>
    <definedName name="Z_895337BF_B3B1_47DB_B284_BAE610C1668F_.wvu.PrintArea" hidden="1">#REF!</definedName>
    <definedName name="zx" localSheetId="1" hidden="1">#REF!</definedName>
    <definedName name="zx" hidden="1">#REF!</definedName>
    <definedName name="Акт" localSheetId="1">К17!#REF!</definedName>
    <definedName name="вм" localSheetId="1">#REF!</definedName>
    <definedName name="вм">#REF!</definedName>
    <definedName name="ЖЭК" localSheetId="1">#REF!</definedName>
    <definedName name="ЖЭК">#REF!</definedName>
    <definedName name="и_ср_начисл">[4]ф2_8!$E$12</definedName>
    <definedName name="и_ср_стоимость_факт">[4]ф2_8!$E$28</definedName>
    <definedName name="й111" localSheetId="1">#REF!</definedName>
    <definedName name="й111">#REF!</definedName>
    <definedName name="М15" localSheetId="1">[1]РКЦ!#REF!</definedName>
    <definedName name="М15">[1]РКЦ!#REF!</definedName>
    <definedName name="_xlnm.Print_Area" localSheetId="0">'2.8'!$A$1:$D$103</definedName>
    <definedName name="_xlnm.Print_Area" localSheetId="1">К17!$A$1:$G$164</definedName>
    <definedName name="ОКРУГЛ" localSheetId="1">#REF!</definedName>
    <definedName name="ОКРУГЛ">#REF!</definedName>
    <definedName name="пос" localSheetId="1">#REF!</definedName>
    <definedName name="пос">#REF!</definedName>
    <definedName name="ул" localSheetId="1">#REF!</definedName>
    <definedName name="ул">#REF!</definedName>
    <definedName name="я" localSheetId="1">#REF!</definedName>
    <definedName name="я">#REF!</definedName>
    <definedName name="яяя" localSheetId="1">#REF!</definedName>
    <definedName name="яяя">#REF!</definedName>
    <definedName name="яяя_18" localSheetId="1">#REF!</definedName>
    <definedName name="яяя_18">#REF!</definedName>
    <definedName name="яяя_19" localSheetId="1">#REF!</definedName>
    <definedName name="яяя_19">#REF!</definedName>
    <definedName name="яяя_3" localSheetId="1">[3]РКЦ!#REF!</definedName>
    <definedName name="яяя_3">[3]РКЦ!#REF!</definedName>
    <definedName name="яяя_7" localSheetId="1">#REF!</definedName>
    <definedName name="яяя_7">#REF!</definedName>
    <definedName name="яяя_8" localSheetId="1">[3]РКЦ!#REF!</definedName>
    <definedName name="яяя_8">[3]РКЦ!#REF!</definedName>
  </definedNames>
  <calcPr calcId="144525"/>
</workbook>
</file>

<file path=xl/calcChain.xml><?xml version="1.0" encoding="utf-8"?>
<calcChain xmlns="http://schemas.openxmlformats.org/spreadsheetml/2006/main">
  <c r="D86" i="2" l="1"/>
  <c r="D89" i="2" s="1"/>
  <c r="D78" i="2"/>
  <c r="D76" i="2"/>
  <c r="D79" i="2" s="1"/>
  <c r="D80" i="2" s="1"/>
  <c r="D75" i="2"/>
  <c r="D68" i="2"/>
  <c r="D71" i="2" s="1"/>
  <c r="D67" i="2"/>
  <c r="D66" i="2"/>
  <c r="D58" i="2"/>
  <c r="D57" i="2"/>
  <c r="D56" i="2"/>
  <c r="D48" i="2"/>
  <c r="D51" i="2" s="1"/>
  <c r="D50" i="2" s="1"/>
  <c r="D46" i="2"/>
  <c r="D45" i="2"/>
  <c r="D38" i="2"/>
  <c r="D16" i="2"/>
  <c r="D22" i="2" s="1"/>
  <c r="D12" i="2"/>
  <c r="D11" i="2"/>
  <c r="D25" i="2" s="1"/>
  <c r="D90" i="2" l="1"/>
  <c r="D91" i="2" s="1"/>
  <c r="D70" i="2"/>
  <c r="D41" i="2"/>
  <c r="D17" i="2"/>
  <c r="D60" i="2"/>
  <c r="D61" i="2" s="1"/>
  <c r="C161" i="1"/>
  <c r="D161" i="1"/>
  <c r="G144" i="1"/>
  <c r="G87" i="1"/>
  <c r="G162" i="1"/>
</calcChain>
</file>

<file path=xl/sharedStrings.xml><?xml version="1.0" encoding="utf-8"?>
<sst xmlns="http://schemas.openxmlformats.org/spreadsheetml/2006/main" count="455" uniqueCount="234">
  <si>
    <t>Утверждено
приказом Министерства строительства
и жилищно-коммунального хозяйства
Российской Федерации
от "26" _10_ 2015 г. № _761/пр_</t>
  </si>
  <si>
    <t>АКТ № _____________</t>
  </si>
  <si>
    <t>приемки оказанных услуг и (или) выполненных работ по содержанию</t>
  </si>
  <si>
    <r>
      <t xml:space="preserve">и текущему ремонту общего имущества в многоквартирном доме </t>
    </r>
    <r>
      <rPr>
        <sz val="9"/>
        <color indexed="10"/>
        <rFont val="Times New Roman"/>
        <family val="1"/>
        <charset val="204"/>
      </rPr>
      <t xml:space="preserve">за период с </t>
    </r>
    <r>
      <rPr>
        <b/>
        <sz val="9"/>
        <color indexed="10"/>
        <rFont val="Times New Roman"/>
        <family val="1"/>
        <charset val="204"/>
      </rPr>
      <t>01.02.2019г. по 30.06.2019г.</t>
    </r>
  </si>
  <si>
    <t>пос. Подгорный</t>
  </si>
  <si>
    <t>«_____»______________2019г.</t>
  </si>
  <si>
    <t xml:space="preserve">Собственники помещений в МКД, расположенном по адресу: </t>
  </si>
  <si>
    <t>ул. Боровая, дом 1,</t>
  </si>
  <si>
    <r>
      <t>именуемые в дальнейшем "Заказчик",</t>
    </r>
    <r>
      <rPr>
        <b/>
        <sz val="9"/>
        <color indexed="10"/>
        <rFont val="Times New Roman"/>
        <family val="1"/>
        <charset val="204"/>
      </rPr>
      <t xml:space="preserve"> в лице  председателя МКД   Виноградовой С.В.,       </t>
    </r>
    <r>
      <rPr>
        <u/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являющегося(ейся) собственником(цей) </t>
    </r>
  </si>
  <si>
    <t>(ФИО собственника / председателя)</t>
  </si>
  <si>
    <r>
      <t>квартиры</t>
    </r>
    <r>
      <rPr>
        <b/>
        <u/>
        <sz val="9"/>
        <color indexed="10"/>
        <rFont val="Times New Roman"/>
        <family val="1"/>
        <charset val="204"/>
      </rPr>
      <t xml:space="preserve"> №  12 </t>
    </r>
    <r>
      <rPr>
        <sz val="9"/>
        <color indexed="1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, находящейся в данном МКД, действующего(ей) на основании   </t>
    </r>
    <r>
      <rPr>
        <b/>
        <u/>
        <sz val="9"/>
        <color indexed="10"/>
        <rFont val="Times New Roman"/>
        <family val="1"/>
        <charset val="204"/>
      </rPr>
      <t>протокола общего собрания от 01.02.2019г</t>
    </r>
  </si>
  <si>
    <r>
      <t xml:space="preserve">с одной стороны, и  МП "ЖКХ" п. Подгорный в лице </t>
    </r>
    <r>
      <rPr>
        <u/>
        <sz val="9"/>
        <color rgb="FFFF0000"/>
        <rFont val="Times New Roman"/>
        <family val="1"/>
        <charset val="204"/>
      </rPr>
      <t xml:space="preserve"> </t>
    </r>
    <r>
      <rPr>
        <b/>
        <u/>
        <sz val="9"/>
        <color rgb="FFFF0000"/>
        <rFont val="Times New Roman"/>
        <family val="1"/>
        <charset val="204"/>
      </rPr>
      <t>директора МП "ЖКХ" п Подгорный Петрова Д.Ю.</t>
    </r>
  </si>
  <si>
    <t>действующего(щей) на основании договора управления МКД или договора обслуживания, именуемого(ой) в дальнейшем</t>
  </si>
  <si>
    <t>"Исполнитель", с другой стороны, совместно именуемые "Стороны", составили настоящий Акт о нижеследующем:</t>
  </si>
  <si>
    <t>1. Исполнителем предъявлены к приемке следующие, оказанные на основании договора управления МКД или договора обслуживания от</t>
  </si>
  <si>
    <r>
      <t>01.02.2019г, 03.06.2019</t>
    </r>
    <r>
      <rPr>
        <sz val="9"/>
        <color indexed="10"/>
        <rFont val="Times New Roman"/>
        <family val="1"/>
        <charset val="204"/>
      </rPr>
      <t xml:space="preserve">   </t>
    </r>
    <r>
      <rPr>
        <sz val="9"/>
        <rFont val="Times New Roman"/>
        <family val="1"/>
        <charset val="204"/>
      </rPr>
      <t xml:space="preserve"> (далее - "Договор"), услуги и (или) выполненные работы по содержанию и текущему ремонту общего </t>
    </r>
  </si>
  <si>
    <t xml:space="preserve">имущества  в МКД, расположенном по адресу: </t>
  </si>
  <si>
    <t>пос. Подгорный, ул. Боровая, д.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</si>
  <si>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</si>
  <si>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№ 17 по ул. Кировская за 2019 год</t>
  </si>
  <si>
    <t xml:space="preserve">скрыть </t>
  </si>
  <si>
    <t>Наименование работ</t>
  </si>
  <si>
    <t>Периодичность/ объем выполненной работы (оказанной услуги)</t>
  </si>
  <si>
    <t xml:space="preserve">Единица измерения </t>
  </si>
  <si>
    <t>Цена выполненной работы (оказанной услуги), в рублях</t>
  </si>
  <si>
    <t>за период с 01.01. по 31.12.2019 год (исполнение договора управления многоквартирным домом от 21.07.2017 г.)</t>
  </si>
  <si>
    <t xml:space="preserve">                1.  Работы, выполняемые в отношении всех видов фундаментов:</t>
  </si>
  <si>
    <t>Осмотр конструкций</t>
  </si>
  <si>
    <t xml:space="preserve">1000 м2 </t>
  </si>
  <si>
    <t xml:space="preserve">                 2.  Работы, выполняемые в зданиях с подвалами</t>
  </si>
  <si>
    <t>Уборка подвальных помещений</t>
  </si>
  <si>
    <t>100 м2</t>
  </si>
  <si>
    <t>шт</t>
  </si>
  <si>
    <t xml:space="preserve">                 3.  Работы, выполняемые для надлежащего содержания стен</t>
  </si>
  <si>
    <t xml:space="preserve">100 м3 </t>
  </si>
  <si>
    <t xml:space="preserve">                5. Работы, выполняемые в целях надлежащего содержания крыши</t>
  </si>
  <si>
    <t>Осмотр кровель</t>
  </si>
  <si>
    <t>1000 м2 кровли</t>
  </si>
  <si>
    <t>Очистка кровли от снега при толщине снега до 20 см  и скалывание сосулек</t>
  </si>
  <si>
    <t>м2</t>
  </si>
  <si>
    <t>Осмотр деревянных конструкций крыш</t>
  </si>
  <si>
    <t>Уборка чердачного помещения</t>
  </si>
  <si>
    <t xml:space="preserve">                 7.  Работы, выполняемые в целях надлежащего содержания полов </t>
  </si>
  <si>
    <t xml:space="preserve">                 8.  Работы, выполняемые в целях надлежащего содержания фасада
</t>
  </si>
  <si>
    <t>Замена номерного знака на МКД</t>
  </si>
  <si>
    <t>Ремонт железобетонных балконных плит (кв.№7 )</t>
  </si>
  <si>
    <t xml:space="preserve">                 9.  Работы, выполняемые в целях надлежащего содержания перегородок</t>
  </si>
  <si>
    <t xml:space="preserve">                 10.  Работы, выполняемые в целях надлежащего содержания внутренней отделки мест общего пользования</t>
  </si>
  <si>
    <t>Осмотр  внутренней отделки</t>
  </si>
  <si>
    <t xml:space="preserve">                 11.  Работы, выполняемые в целях надлежащего содержания оконных и дверных заполнений помещений, относящихся к общему имуществу</t>
  </si>
  <si>
    <t>Осмотр заполнений дверных и оконных проемов</t>
  </si>
  <si>
    <t>1000 м2 площади</t>
  </si>
  <si>
    <t xml:space="preserve">                 12.  Работы по ремонту придомового оборудования благоустройства</t>
  </si>
  <si>
    <t>м3</t>
  </si>
  <si>
    <t xml:space="preserve">Ремонт песочниц </t>
  </si>
  <si>
    <t xml:space="preserve">                 13.  Общие работы, выполняемые для надлежащего содержания систем отопления и теплоснабжения</t>
  </si>
  <si>
    <t>Осмотр системы центрального отопления</t>
  </si>
  <si>
    <t xml:space="preserve"> 1000 м2</t>
  </si>
  <si>
    <t>Осмотр системы в подвальных помещениях,чердачных</t>
  </si>
  <si>
    <t xml:space="preserve">Обслуживание приборов учета тепловой энергии </t>
  </si>
  <si>
    <t>Испытание трубопроводов системы центрального отопления</t>
  </si>
  <si>
    <t>100 м труб.</t>
  </si>
  <si>
    <t>Промывка трубопроводов системы центрального отопления</t>
  </si>
  <si>
    <t>100 м3 здания</t>
  </si>
  <si>
    <t>Консервация системы отопления</t>
  </si>
  <si>
    <t>100 м</t>
  </si>
  <si>
    <t>Расконсервация системы отопления</t>
  </si>
  <si>
    <t>Ликвидация воздушных пробок в системе отопления в стояке</t>
  </si>
  <si>
    <t>стояк</t>
  </si>
  <si>
    <t>Осмотр и очистка грязевиков</t>
  </si>
  <si>
    <t xml:space="preserve">                 14.  Общие работы, выполняемые для надлежащего содержания систем  водоснабжения (холодного и горячего) и водоотведения</t>
  </si>
  <si>
    <t>Осмотр водопровода, канализации, горячего водоснабжения</t>
  </si>
  <si>
    <t>квартир</t>
  </si>
  <si>
    <t>Обслуживание приборов учета горячей воды</t>
  </si>
  <si>
    <t xml:space="preserve">                 15.  Работы, выполняемые в целях надлежащего содержания систем вентиляции</t>
  </si>
  <si>
    <t xml:space="preserve">                 16.  Работы, выполняемые в целях надлежащего содержания электрооборудования</t>
  </si>
  <si>
    <t>Осмотр линий электрических сетей, арматуры и электрооборудования в помещениях</t>
  </si>
  <si>
    <t>1000 м2 подвала</t>
  </si>
  <si>
    <t>Осмотр линий электрических сетей, арматуры и электрооборудования на лестничных клетках</t>
  </si>
  <si>
    <t>100 л.площ.</t>
  </si>
  <si>
    <t>Замена перегоревшей эл.лампы накаливания</t>
  </si>
  <si>
    <t>Замена перегоревшей эл.лампы ЛБ</t>
  </si>
  <si>
    <t>Ревизия щитов</t>
  </si>
  <si>
    <t>Замена эл.лампы на светодиодные лампы</t>
  </si>
  <si>
    <t>Ревизия светильников дворового освещения</t>
  </si>
  <si>
    <t>Ревизия светильников с лампами накаливания</t>
  </si>
  <si>
    <t xml:space="preserve">                 17.  Работы по содержанию помещений, входящих в состав общего имущества</t>
  </si>
  <si>
    <t xml:space="preserve">Влажное подметание лестничных площадок и маршей </t>
  </si>
  <si>
    <t>Влажное подметание лестничных площадок и маршей свыше 3-го этажа</t>
  </si>
  <si>
    <t xml:space="preserve">Мытье лестничных площадок и маршей </t>
  </si>
  <si>
    <t>Мытье лестничных площадок и маршей свыше  3-го этажа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</si>
  <si>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</si>
  <si>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</si>
  <si>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</si>
  <si>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</si>
  <si>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ручек;</t>
  </si>
  <si>
    <t>подоконники</t>
  </si>
  <si>
    <t>оконных решеток</t>
  </si>
  <si>
    <t>перил лестниц</t>
  </si>
  <si>
    <t>шкафов для электросчетчиков, слаботочных устройств</t>
  </si>
  <si>
    <t>почтовых ящиков</t>
  </si>
  <si>
    <t>дверей</t>
  </si>
  <si>
    <t>Мытье окон</t>
  </si>
  <si>
    <t>Снятие и установка оконных рам</t>
  </si>
  <si>
    <t>Снятие и установка металлических решеток на окнах</t>
  </si>
  <si>
    <t>м.п.</t>
  </si>
  <si>
    <t xml:space="preserve">            VI.  Уборка придомовой территории</t>
  </si>
  <si>
    <t>Очистка от наледи и льда крышек люков пожарных колодцев</t>
  </si>
  <si>
    <t>Сдвигание свежевыпавшего снега и очистка придомовой территории от снега и льда</t>
  </si>
  <si>
    <t>Подметание свежевыпавшего снега</t>
  </si>
  <si>
    <t>Сдвигание свежевыпавшего снега толщиной слоя свыше 2 см</t>
  </si>
  <si>
    <t>Транспортировка песка от места складирования до места посыпки</t>
  </si>
  <si>
    <t>Посыпка территории противогололедными материалами</t>
  </si>
  <si>
    <t>Очистка территории от уплотнительного снега при наличии колейности свыше 5 см</t>
  </si>
  <si>
    <t>Очистка территории от наледи и льда</t>
  </si>
  <si>
    <t xml:space="preserve">Подметание территории в дни без снегопада </t>
  </si>
  <si>
    <t>Сдвигание свежевыпавшего снега в дни сильных снегопадов</t>
  </si>
  <si>
    <t>Перекидывание снега и скола</t>
  </si>
  <si>
    <t>Сдвигание снега и скола, сброшенного с крыш</t>
  </si>
  <si>
    <t>Уборка отмосток</t>
  </si>
  <si>
    <t>Очистка от мусора урн, установленных возле подъездов</t>
  </si>
  <si>
    <t>Очистка урн от мусора</t>
  </si>
  <si>
    <t>Уборка крыльца и площадки перед входом в подъезд</t>
  </si>
  <si>
    <t>Подметание  площадок перед входом в подъезд</t>
  </si>
  <si>
    <t xml:space="preserve">                 18.  Работы по содержанию придомовой территории в теплый период года</t>
  </si>
  <si>
    <t>Подметание территории с усовершенственным покрытием</t>
  </si>
  <si>
    <t>Уборка и выкашивание газонов</t>
  </si>
  <si>
    <t xml:space="preserve">Уборка газонов </t>
  </si>
  <si>
    <t>Уборка газонов от листьев, сучьев, мусора при засоренности сильной</t>
  </si>
  <si>
    <t>Скашивание газонов газонокосилкой</t>
  </si>
  <si>
    <t>Сгребание и относка скошенной травы</t>
  </si>
  <si>
    <t>Подметание площадок перед входом в подъезд</t>
  </si>
  <si>
    <t xml:space="preserve">            VIII.  Услуги по управлению МКД</t>
  </si>
  <si>
    <t>Управление МКД</t>
  </si>
  <si>
    <t>м2 жилой площади</t>
  </si>
  <si>
    <t xml:space="preserve">            IX.  Обеспечение устранения аварий</t>
  </si>
  <si>
    <t>Обеспечение устранений аварий</t>
  </si>
  <si>
    <t>ИТОГО</t>
  </si>
  <si>
    <t>Управляющая организация - МП "ЖКХ"</t>
  </si>
  <si>
    <t>Очистка козырьков от снега</t>
  </si>
  <si>
    <t>м²</t>
  </si>
  <si>
    <t>Поверка приборов учета тепловой энергии</t>
  </si>
  <si>
    <t>Снятие  пружины</t>
  </si>
  <si>
    <t>Прочистка фильтра ГВС</t>
  </si>
  <si>
    <t>Ремонт оконной створки</t>
  </si>
  <si>
    <t>Ремонт трубопровода системы  ГВС</t>
  </si>
  <si>
    <t>уч</t>
  </si>
  <si>
    <t>Изготовление и установка металлического ограждения газонов</t>
  </si>
  <si>
    <t>Ремонт дверного полотна</t>
  </si>
  <si>
    <t>шт.</t>
  </si>
  <si>
    <t>Замена стартеров</t>
  </si>
  <si>
    <t xml:space="preserve">Изготовление и установка трапов </t>
  </si>
  <si>
    <t>Закрытие чердачных люков</t>
  </si>
  <si>
    <t>Поверка приборов учета холодной воды</t>
  </si>
  <si>
    <t>Ревизия светильников с люминисцентными лампами</t>
  </si>
  <si>
    <t>Ревизия ВРУ</t>
  </si>
  <si>
    <t xml:space="preserve">Установка навесного замка </t>
  </si>
  <si>
    <t>Устройство напольной плитки на площадках  лестничной клетки</t>
  </si>
  <si>
    <t>досыпка песка</t>
  </si>
  <si>
    <t>Замена радиатора отопления</t>
  </si>
  <si>
    <t>Приложение 1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</si>
  <si>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</si>
  <si>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</si>
  <si>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N пп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</si>
  <si>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</si>
  <si>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</si>
  <si>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</si>
  <si>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</si>
  <si>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 xml:space="preserve"> -</t>
  </si>
  <si>
    <t xml:space="preserve"> 30.03.2020</t>
  </si>
  <si>
    <t>Дата начала отчетного периода</t>
  </si>
  <si>
    <t xml:space="preserve"> 01.01.2019</t>
  </si>
  <si>
    <t>Дата конца отчетного периода</t>
  </si>
  <si>
    <t xml:space="preserve"> 31.12.2019</t>
  </si>
  <si>
    <t xml:space="preserve">Общая информация о выполняемых работах (оказываемых услугах) по содержанию и текущему ремонту общего имущества в многоквартирном доме    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</si>
  <si>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</si>
  <si>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</si>
  <si>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</si>
  <si>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-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</si>
  <si>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</si>
  <si>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</si>
  <si>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- за содержание дома</t>
  </si>
  <si>
    <t>- за текущий ремонт</t>
  </si>
  <si>
    <t>- за услуги управления</t>
  </si>
  <si>
    <t>Получено денежных средств, в том числе</t>
  </si>
  <si>
    <t>- денежных средств от собственников/ нанимателей помещений</t>
  </si>
  <si>
    <t>- целевых взносов от собственников/ нанимателей помещений</t>
  </si>
  <si>
    <t>- субсидий</t>
  </si>
  <si>
    <t>- денежных средств от использования общего имущества</t>
  </si>
  <si>
    <t>-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</si>
  <si>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</si>
  <si>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</si>
  <si>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</si>
  <si>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</si>
  <si>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 xml:space="preserve">Выполненные работы (оказанные услуги) по содержанию общего имущества и текущему ремонту в отчетном периоде    </t>
  </si>
  <si>
    <t>Содержание и текущий ремонт общего имущества в многоквартирном доме</t>
  </si>
  <si>
    <t>Годовая фактическая стоимость работ (услуг)</t>
  </si>
  <si>
    <t xml:space="preserve">Детальный перечень выполненных работ (оказанных услуг) </t>
  </si>
  <si>
    <t xml:space="preserve"> - </t>
  </si>
  <si>
    <t xml:space="preserve">Информация о наличии претензий по качеству выполненных работ (оказанных услуг)    </t>
  </si>
  <si>
    <t>Количество поступивших претензий</t>
  </si>
  <si>
    <t>ед.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</si>
  <si>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</si>
  <si>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</si>
  <si>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</si>
  <si>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 xml:space="preserve">Общая информация по предоставленным коммунальным услугам    </t>
  </si>
  <si>
    <t xml:space="preserve">Информация о предоставленных коммунальных услугах    </t>
  </si>
  <si>
    <t>Вид коммунальной услуги</t>
  </si>
  <si>
    <t xml:space="preserve">Отопление </t>
  </si>
  <si>
    <t>Гкал</t>
  </si>
  <si>
    <t>Общий объем потребления *</t>
  </si>
  <si>
    <t>нат. показ.</t>
  </si>
  <si>
    <t>Начислено потребителям *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</si>
  <si>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</si>
  <si>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</si>
  <si>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</si>
  <si>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</si>
  <si>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</si>
  <si>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(-ам) коммунального ресурса</t>
  </si>
  <si>
    <t xml:space="preserve">Холодное водоснабжение </t>
  </si>
  <si>
    <t>куб.м</t>
  </si>
  <si>
    <t>Общий объем потребления</t>
  </si>
  <si>
    <t>Начислено потребителям</t>
  </si>
  <si>
    <t>Горячее водоснабжение</t>
  </si>
  <si>
    <t xml:space="preserve">Водоотведение </t>
  </si>
  <si>
    <t xml:space="preserve">Электроэнергия </t>
  </si>
  <si>
    <t>кВ*ч</t>
  </si>
  <si>
    <t xml:space="preserve">Информация о наличии претензий по качеству предоставленных коммунальных услуг    </t>
  </si>
  <si>
    <t>ед..</t>
  </si>
  <si>
    <t xml:space="preserve">Информация о ведении претензионно-исковой работы в отношении потребителей-должников    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</si>
  <si>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</si>
  <si>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</si>
  <si>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</si>
  <si>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Примечание: * - с учетом корректировки размера платы за коммунальную услугу по отоплению за 2018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</si>
</sst>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р_._-;\-* #,##0.00_р_._-;_-* &quot;-&quot;??_р_._-;_-@_-"/>
    <numFmt numFmtId="164" formatCode="0.000"/>
    <numFmt numFmtId="165" formatCode="0.0"/>
    <numFmt numFmtId="166" formatCode="0.0000"/>
    <numFmt numFmtId="167" formatCode="#,##0.00_ ;\-#,##0.00\ "/>
    <numFmt numFmtId="168" formatCode="#,##0.00&quot;р.&quot;"/>
    <numFmt numFmtId="169" formatCode="\$#.00"/>
    <numFmt numFmtId="170" formatCode="#."/>
    <numFmt numFmtId="171" formatCode="%#.00"/>
    <numFmt numFmtId="172" formatCode="#\,##0.00"/>
    <numFmt numFmtId="173" formatCode="#.00"/>
  </numFmts>
  <fonts count="7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sz val="9"/>
      <name val="Arial"/>
      <family val="2"/>
      <charset val="204"/>
    </font>
    <font>
      <sz val="9"/>
      <color rgb="FFC00000"/>
      <name val="Arial"/>
      <family val="2"/>
      <charset val="204"/>
    </font>
    <font>
      <sz val="9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u/>
      <sz val="9"/>
      <color indexed="10"/>
      <name val="Times New Roman"/>
      <family val="1"/>
      <charset val="204"/>
    </font>
    <font>
      <sz val="10"/>
      <color rgb="FFC00000"/>
      <name val="Arial"/>
      <family val="2"/>
      <charset val="204"/>
    </font>
    <font>
      <u/>
      <sz val="9"/>
      <color indexed="10"/>
      <name val="Times New Roman"/>
      <family val="1"/>
      <charset val="204"/>
    </font>
    <font>
      <sz val="9"/>
      <color rgb="FFC00000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u/>
      <sz val="9"/>
      <color rgb="FFFF0000"/>
      <name val="Times New Roman"/>
      <family val="1"/>
      <charset val="204"/>
    </font>
    <font>
      <b/>
      <u/>
      <sz val="9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b/>
      <sz val="9"/>
      <color rgb="FFC0000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"/>
      <color indexed="8"/>
      <name val="Courier"/>
      <family val="1"/>
      <charset val="204"/>
    </font>
    <font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16"/>
      <name val="Arial"/>
      <family val="2"/>
      <charset val="204"/>
    </font>
    <font>
      <b/>
      <sz val="10"/>
      <color indexed="9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8"/>
      <name val="Arial"/>
      <family val="2"/>
      <charset val="204"/>
    </font>
    <font>
      <b/>
      <sz val="24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color indexed="19"/>
      <name val="Arial"/>
      <family val="2"/>
      <charset val="204"/>
    </font>
    <font>
      <sz val="10"/>
      <color indexed="63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theme="1"/>
      <name val="Calibri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8"/>
      <color indexed="8"/>
      <name val="Tahoma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"/>
      <family val="2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4">
    <xf numFmtId="0" fontId="0" fillId="0" borderId="0"/>
    <xf numFmtId="0" fontId="2" fillId="0" borderId="0"/>
    <xf numFmtId="0" fontId="2" fillId="0" borderId="0"/>
    <xf numFmtId="0" fontId="15" fillId="0" borderId="0"/>
    <xf numFmtId="43" fontId="15" fillId="0" borderId="0" applyFont="0" applyFill="0" applyBorder="0" applyAlignment="0" applyProtection="0"/>
    <xf numFmtId="169" fontId="28" fillId="0" borderId="0">
      <protection locked="0"/>
    </xf>
    <xf numFmtId="170" fontId="28" fillId="0" borderId="5">
      <protection locked="0"/>
    </xf>
    <xf numFmtId="169" fontId="29" fillId="0" borderId="0">
      <protection locked="0"/>
    </xf>
    <xf numFmtId="170" fontId="29" fillId="0" borderId="6">
      <protection locked="0"/>
    </xf>
    <xf numFmtId="171" fontId="28" fillId="0" borderId="0">
      <protection locked="0"/>
    </xf>
    <xf numFmtId="172" fontId="28" fillId="0" borderId="0">
      <protection locked="0"/>
    </xf>
    <xf numFmtId="171" fontId="29" fillId="0" borderId="0">
      <protection locked="0"/>
    </xf>
    <xf numFmtId="172" fontId="29" fillId="0" borderId="0">
      <protection locked="0"/>
    </xf>
    <xf numFmtId="173" fontId="28" fillId="0" borderId="0">
      <protection locked="0"/>
    </xf>
    <xf numFmtId="170" fontId="30" fillId="0" borderId="0">
      <protection locked="0"/>
    </xf>
    <xf numFmtId="170" fontId="30" fillId="0" borderId="0">
      <protection locked="0"/>
    </xf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31" fillId="8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1" borderId="0" applyNumberFormat="0" applyBorder="0" applyAlignment="0" applyProtection="0"/>
    <xf numFmtId="0" fontId="32" fillId="12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0" borderId="0" applyNumberFormat="0" applyFill="0" applyBorder="0" applyProtection="0">
      <alignment horizontal="left" vertical="top" wrapText="1"/>
    </xf>
    <xf numFmtId="0" fontId="34" fillId="18" borderId="0" applyNumberFormat="0" applyBorder="0" applyProtection="0">
      <alignment horizontal="left" vertical="top" wrapText="1"/>
    </xf>
    <xf numFmtId="0" fontId="34" fillId="19" borderId="0" applyNumberFormat="0" applyBorder="0" applyProtection="0">
      <alignment horizontal="left" vertical="top" wrapText="1"/>
    </xf>
    <xf numFmtId="0" fontId="33" fillId="20" borderId="0" applyNumberFormat="0" applyBorder="0" applyProtection="0">
      <alignment horizontal="left" vertical="top" wrapText="1"/>
    </xf>
    <xf numFmtId="0" fontId="35" fillId="21" borderId="0" applyNumberFormat="0" applyBorder="0" applyProtection="0">
      <alignment horizontal="left" vertical="top" wrapText="1"/>
    </xf>
    <xf numFmtId="0" fontId="36" fillId="22" borderId="0" applyNumberFormat="0" applyBorder="0" applyProtection="0">
      <alignment horizontal="left" vertical="top" wrapText="1"/>
    </xf>
    <xf numFmtId="0" fontId="15" fillId="0" borderId="0"/>
    <xf numFmtId="0" fontId="37" fillId="0" borderId="0" applyNumberFormat="0" applyFill="0" applyBorder="0" applyProtection="0">
      <alignment horizontal="left" vertical="top" wrapText="1"/>
    </xf>
    <xf numFmtId="0" fontId="38" fillId="23" borderId="0" applyNumberFormat="0" applyBorder="0" applyProtection="0">
      <alignment horizontal="left" vertical="top" wrapText="1"/>
    </xf>
    <xf numFmtId="0" fontId="39" fillId="0" borderId="0" applyNumberFormat="0" applyFill="0" applyBorder="0" applyProtection="0">
      <alignment horizontal="left" vertical="top" wrapText="1"/>
    </xf>
    <xf numFmtId="0" fontId="40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42" fillId="24" borderId="0" applyNumberFormat="0" applyBorder="0" applyProtection="0">
      <alignment horizontal="left" vertical="top" wrapText="1"/>
    </xf>
    <xf numFmtId="0" fontId="43" fillId="24" borderId="7" applyNumberFormat="0" applyProtection="0">
      <alignment horizontal="left" vertical="top" wrapText="1"/>
    </xf>
    <xf numFmtId="0" fontId="44" fillId="0" borderId="0">
      <alignment horizontal="left" vertical="top"/>
    </xf>
    <xf numFmtId="0" fontId="44" fillId="0" borderId="0">
      <alignment horizontal="left" vertical="top"/>
    </xf>
    <xf numFmtId="0" fontId="44" fillId="0" borderId="0">
      <alignment horizontal="center" vertical="top"/>
    </xf>
    <xf numFmtId="0" fontId="41" fillId="0" borderId="0" applyNumberFormat="0" applyFill="0" applyBorder="0" applyProtection="0">
      <alignment horizontal="left" vertical="top" wrapText="1"/>
    </xf>
    <xf numFmtId="0" fontId="41" fillId="0" borderId="0" applyNumberFormat="0" applyFill="0" applyBorder="0" applyProtection="0">
      <alignment horizontal="left" vertical="top" wrapText="1"/>
    </xf>
    <xf numFmtId="0" fontId="35" fillId="0" borderId="0" applyNumberFormat="0" applyFill="0" applyBorder="0" applyProtection="0">
      <alignment horizontal="left" vertical="top" wrapText="1"/>
    </xf>
    <xf numFmtId="0" fontId="3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28" borderId="0" applyNumberFormat="0" applyBorder="0" applyAlignment="0" applyProtection="0"/>
    <xf numFmtId="0" fontId="45" fillId="9" borderId="7" applyNumberFormat="0" applyAlignment="0" applyProtection="0"/>
    <xf numFmtId="0" fontId="46" fillId="29" borderId="8" applyNumberFormat="0" applyAlignment="0" applyProtection="0"/>
    <xf numFmtId="0" fontId="47" fillId="29" borderId="7" applyNumberFormat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9" applyNumberFormat="0" applyFill="0" applyAlignment="0" applyProtection="0"/>
    <xf numFmtId="0" fontId="50" fillId="0" borderId="10" applyNumberFormat="0" applyFill="0" applyAlignment="0" applyProtection="0"/>
    <xf numFmtId="0" fontId="51" fillId="0" borderId="11" applyNumberFormat="0" applyFill="0" applyAlignment="0" applyProtection="0"/>
    <xf numFmtId="0" fontId="51" fillId="0" borderId="0" applyNumberFormat="0" applyFill="0" applyBorder="0" applyAlignment="0" applyProtection="0"/>
    <xf numFmtId="0" fontId="52" fillId="0" borderId="12" applyNumberFormat="0" applyFill="0" applyAlignment="0" applyProtection="0"/>
    <xf numFmtId="0" fontId="53" fillId="30" borderId="13" applyNumberFormat="0" applyAlignment="0" applyProtection="0"/>
    <xf numFmtId="0" fontId="54" fillId="0" borderId="0" applyNumberFormat="0" applyFill="0" applyBorder="0" applyAlignment="0" applyProtection="0"/>
    <xf numFmtId="0" fontId="55" fillId="3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2" fillId="0" borderId="0"/>
    <xf numFmtId="0" fontId="56" fillId="0" borderId="0"/>
    <xf numFmtId="0" fontId="57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41" fillId="0" borderId="0">
      <alignment horizontal="left" vertical="top" wrapText="1"/>
    </xf>
    <xf numFmtId="0" fontId="58" fillId="5" borderId="0" applyNumberFormat="0" applyBorder="0" applyAlignment="0" applyProtection="0"/>
    <xf numFmtId="0" fontId="59" fillId="0" borderId="0" applyNumberFormat="0" applyFill="0" applyBorder="0" applyAlignment="0" applyProtection="0"/>
    <xf numFmtId="0" fontId="2" fillId="32" borderId="14" applyNumberFormat="0" applyFont="0" applyAlignment="0" applyProtection="0"/>
    <xf numFmtId="0" fontId="60" fillId="0" borderId="15" applyNumberFormat="0" applyFill="0" applyAlignment="0" applyProtection="0"/>
    <xf numFmtId="0" fontId="61" fillId="0" borderId="0"/>
    <xf numFmtId="0" fontId="62" fillId="0" borderId="0" applyNumberFormat="0" applyFill="0" applyBorder="0" applyAlignment="0" applyProtection="0"/>
    <xf numFmtId="43" fontId="63" fillId="0" borderId="0" applyFont="0" applyFill="0" applyBorder="0" applyAlignment="0" applyProtection="0"/>
    <xf numFmtId="0" fontId="64" fillId="6" borderId="0" applyNumberFormat="0" applyBorder="0" applyAlignment="0" applyProtection="0"/>
  </cellStyleXfs>
  <cellXfs count="144">
    <xf numFmtId="0" fontId="0" fillId="0" borderId="0" xfId="0"/>
    <xf numFmtId="0" fontId="2" fillId="0" borderId="0" xfId="1"/>
    <xf numFmtId="0" fontId="4" fillId="0" borderId="0" xfId="1" applyFont="1"/>
    <xf numFmtId="0" fontId="5" fillId="0" borderId="0" xfId="1" applyFont="1"/>
    <xf numFmtId="0" fontId="4" fillId="0" borderId="0" xfId="1" applyFont="1" applyFill="1"/>
    <xf numFmtId="0" fontId="6" fillId="0" borderId="0" xfId="1" applyFont="1" applyAlignment="1">
      <alignment horizontal="center" vertical="center"/>
    </xf>
    <xf numFmtId="0" fontId="4" fillId="0" borderId="0" xfId="2" applyFont="1"/>
    <xf numFmtId="0" fontId="6" fillId="0" borderId="0" xfId="2" applyFont="1" applyAlignment="1">
      <alignment horizontal="center" vertical="center"/>
    </xf>
    <xf numFmtId="0" fontId="5" fillId="0" borderId="0" xfId="2" applyFont="1"/>
    <xf numFmtId="0" fontId="4" fillId="0" borderId="0" xfId="2" applyFont="1" applyFill="1"/>
    <xf numFmtId="0" fontId="6" fillId="0" borderId="0" xfId="1" applyFont="1"/>
    <xf numFmtId="0" fontId="6" fillId="0" borderId="0" xfId="2" applyFont="1" applyFill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2" fillId="0" borderId="0" xfId="1" applyFont="1" applyFill="1"/>
    <xf numFmtId="0" fontId="9" fillId="0" borderId="0" xfId="1" applyFont="1" applyFill="1" applyBorder="1" applyAlignment="1">
      <alignment vertical="center"/>
    </xf>
    <xf numFmtId="0" fontId="10" fillId="0" borderId="0" xfId="1" applyFont="1"/>
    <xf numFmtId="0" fontId="2" fillId="0" borderId="0" xfId="2"/>
    <xf numFmtId="0" fontId="12" fillId="0" borderId="0" xfId="1" applyFont="1" applyFill="1" applyAlignment="1">
      <alignment vertical="center"/>
    </xf>
    <xf numFmtId="0" fontId="13" fillId="0" borderId="0" xfId="1" applyFont="1" applyFill="1" applyAlignment="1">
      <alignment horizontal="center" vertical="center"/>
    </xf>
    <xf numFmtId="0" fontId="14" fillId="0" borderId="0" xfId="1" applyFont="1" applyFill="1"/>
    <xf numFmtId="0" fontId="10" fillId="0" borderId="0" xfId="1" applyFont="1" applyFill="1"/>
    <xf numFmtId="0" fontId="13" fillId="0" borderId="0" xfId="1" applyFont="1" applyFill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2" fillId="0" borderId="0" xfId="1" applyFont="1"/>
    <xf numFmtId="0" fontId="4" fillId="0" borderId="0" xfId="1" applyFont="1" applyBorder="1"/>
    <xf numFmtId="0" fontId="1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1" applyBorder="1"/>
    <xf numFmtId="0" fontId="10" fillId="0" borderId="0" xfId="1" applyFont="1" applyBorder="1"/>
    <xf numFmtId="0" fontId="2" fillId="0" borderId="0" xfId="1" applyFill="1" applyBorder="1"/>
    <xf numFmtId="0" fontId="6" fillId="0" borderId="0" xfId="1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21" fillId="0" borderId="1" xfId="1" applyFont="1" applyBorder="1" applyAlignment="1">
      <alignment horizontal="center" vertical="center" wrapText="1"/>
    </xf>
    <xf numFmtId="0" fontId="22" fillId="0" borderId="1" xfId="1" applyFont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2" fontId="12" fillId="0" borderId="1" xfId="1" applyNumberFormat="1" applyFont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1" fontId="6" fillId="3" borderId="1" xfId="1" applyNumberFormat="1" applyFont="1" applyFill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2" fontId="12" fillId="3" borderId="1" xfId="1" applyNumberFormat="1" applyFont="1" applyFill="1" applyBorder="1" applyAlignment="1">
      <alignment horizontal="center" vertical="center"/>
    </xf>
    <xf numFmtId="0" fontId="18" fillId="0" borderId="1" xfId="0" applyFont="1" applyBorder="1"/>
    <xf numFmtId="2" fontId="6" fillId="0" borderId="1" xfId="1" applyNumberFormat="1" applyFont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0" fontId="21" fillId="0" borderId="1" xfId="1" applyNumberFormat="1" applyFont="1" applyBorder="1" applyAlignment="1">
      <alignment horizontal="left" vertical="center"/>
    </xf>
    <xf numFmtId="0" fontId="23" fillId="0" borderId="1" xfId="1" applyFont="1" applyBorder="1" applyAlignment="1">
      <alignment horizontal="left" vertical="center"/>
    </xf>
    <xf numFmtId="0" fontId="21" fillId="0" borderId="1" xfId="1" applyFont="1" applyFill="1" applyBorder="1" applyAlignment="1">
      <alignment horizontal="left" vertical="center"/>
    </xf>
    <xf numFmtId="0" fontId="6" fillId="0" borderId="1" xfId="1" applyFont="1" applyBorder="1" applyAlignment="1">
      <alignment horizontal="left" vertical="center" wrapText="1"/>
    </xf>
    <xf numFmtId="49" fontId="21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/>
    </xf>
    <xf numFmtId="2" fontId="12" fillId="2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1" fontId="6" fillId="0" borderId="1" xfId="1" applyNumberFormat="1" applyFont="1" applyBorder="1" applyAlignment="1">
      <alignment horizontal="center" vertical="top"/>
    </xf>
    <xf numFmtId="0" fontId="6" fillId="0" borderId="1" xfId="1" applyFont="1" applyBorder="1" applyAlignment="1">
      <alignment horizontal="center" vertical="top"/>
    </xf>
    <xf numFmtId="2" fontId="12" fillId="0" borderId="1" xfId="1" applyNumberFormat="1" applyFont="1" applyBorder="1" applyAlignment="1">
      <alignment horizontal="center" vertical="top"/>
    </xf>
    <xf numFmtId="0" fontId="6" fillId="0" borderId="0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/>
    </xf>
    <xf numFmtId="1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2" fontId="12" fillId="0" borderId="1" xfId="1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left" vertical="top" wrapText="1"/>
    </xf>
    <xf numFmtId="0" fontId="6" fillId="0" borderId="1" xfId="1" applyFont="1" applyBorder="1" applyAlignment="1">
      <alignment horizontal="center" vertical="top" wrapText="1"/>
    </xf>
    <xf numFmtId="1" fontId="6" fillId="0" borderId="1" xfId="1" applyNumberFormat="1" applyFont="1" applyBorder="1" applyAlignment="1">
      <alignment horizontal="center" vertical="top" wrapText="1"/>
    </xf>
    <xf numFmtId="0" fontId="12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wrapText="1"/>
    </xf>
    <xf numFmtId="0" fontId="6" fillId="0" borderId="1" xfId="1" applyFont="1" applyFill="1" applyBorder="1" applyAlignment="1">
      <alignment horizontal="left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top" wrapText="1"/>
    </xf>
    <xf numFmtId="1" fontId="12" fillId="0" borderId="1" xfId="1" applyNumberFormat="1" applyFont="1" applyFill="1" applyBorder="1" applyAlignment="1">
      <alignment horizontal="center" vertical="center" wrapText="1"/>
    </xf>
    <xf numFmtId="2" fontId="2" fillId="0" borderId="0" xfId="1" applyNumberFormat="1" applyFont="1"/>
    <xf numFmtId="49" fontId="21" fillId="0" borderId="1" xfId="1" applyNumberFormat="1" applyFont="1" applyFill="1" applyBorder="1" applyAlignment="1">
      <alignment horizontal="left" vertical="center"/>
    </xf>
    <xf numFmtId="166" fontId="2" fillId="0" borderId="0" xfId="1" applyNumberFormat="1" applyFont="1"/>
    <xf numFmtId="0" fontId="21" fillId="0" borderId="1" xfId="1" applyFont="1" applyBorder="1" applyAlignment="1">
      <alignment horizontal="left" vertical="center" wrapText="1"/>
    </xf>
    <xf numFmtId="164" fontId="6" fillId="0" borderId="1" xfId="1" applyNumberFormat="1" applyFont="1" applyBorder="1" applyAlignment="1">
      <alignment horizontal="center" vertical="center" wrapText="1"/>
    </xf>
    <xf numFmtId="0" fontId="25" fillId="0" borderId="0" xfId="1" applyFont="1" applyBorder="1"/>
    <xf numFmtId="0" fontId="6" fillId="0" borderId="1" xfId="1" applyFont="1" applyBorder="1" applyAlignment="1">
      <alignment wrapText="1"/>
    </xf>
    <xf numFmtId="4" fontId="6" fillId="0" borderId="1" xfId="1" applyNumberFormat="1" applyFont="1" applyBorder="1" applyAlignment="1">
      <alignment horizontal="center" vertical="center"/>
    </xf>
    <xf numFmtId="4" fontId="21" fillId="0" borderId="1" xfId="1" applyNumberFormat="1" applyFont="1" applyFill="1" applyBorder="1" applyAlignment="1">
      <alignment horizontal="center" vertical="center"/>
    </xf>
    <xf numFmtId="167" fontId="26" fillId="0" borderId="0" xfId="1" applyNumberFormat="1" applyFont="1"/>
    <xf numFmtId="4" fontId="26" fillId="0" borderId="0" xfId="1" applyNumberFormat="1" applyFont="1"/>
    <xf numFmtId="0" fontId="26" fillId="0" borderId="0" xfId="1" applyFont="1"/>
    <xf numFmtId="0" fontId="6" fillId="0" borderId="0" xfId="1" applyFont="1" applyBorder="1" applyAlignment="1">
      <alignment wrapText="1"/>
    </xf>
    <xf numFmtId="0" fontId="6" fillId="0" borderId="0" xfId="1" applyFont="1" applyBorder="1" applyAlignment="1">
      <alignment horizontal="center" vertical="center"/>
    </xf>
    <xf numFmtId="4" fontId="6" fillId="0" borderId="0" xfId="1" applyNumberFormat="1" applyFont="1" applyBorder="1" applyAlignment="1">
      <alignment horizontal="center" vertical="center"/>
    </xf>
    <xf numFmtId="4" fontId="21" fillId="0" borderId="0" xfId="1" applyNumberFormat="1" applyFont="1" applyFill="1" applyBorder="1" applyAlignment="1">
      <alignment horizontal="center" vertical="center"/>
    </xf>
    <xf numFmtId="0" fontId="6" fillId="0" borderId="0" xfId="1" applyFont="1" applyBorder="1"/>
    <xf numFmtId="168" fontId="27" fillId="0" borderId="0" xfId="0" applyNumberFormat="1" applyFont="1" applyFill="1" applyAlignment="1">
      <alignment horizontal="right" vertical="center"/>
    </xf>
    <xf numFmtId="0" fontId="2" fillId="0" borderId="0" xfId="1" applyFill="1"/>
    <xf numFmtId="2" fontId="6" fillId="0" borderId="1" xfId="1" applyNumberFormat="1" applyFont="1" applyFill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 vertical="center"/>
    </xf>
    <xf numFmtId="0" fontId="65" fillId="0" borderId="0" xfId="1" applyFont="1" applyFill="1" applyAlignment="1">
      <alignment horizontal="right"/>
    </xf>
    <xf numFmtId="0" fontId="6" fillId="0" borderId="0" xfId="1" applyFont="1" applyFill="1" applyAlignment="1">
      <alignment horizontal="justify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center" vertical="center"/>
    </xf>
    <xf numFmtId="0" fontId="6" fillId="0" borderId="0" xfId="3" applyFont="1" applyAlignment="1">
      <alignment horizontal="left" vertical="center" wrapText="1"/>
    </xf>
    <xf numFmtId="0" fontId="21" fillId="0" borderId="1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/>
    </xf>
    <xf numFmtId="49" fontId="21" fillId="0" borderId="2" xfId="1" applyNumberFormat="1" applyFont="1" applyBorder="1" applyAlignment="1">
      <alignment horizontal="left" vertical="center" wrapText="1"/>
    </xf>
    <xf numFmtId="49" fontId="21" fillId="0" borderId="3" xfId="1" applyNumberFormat="1" applyFont="1" applyBorder="1" applyAlignment="1">
      <alignment horizontal="left" vertical="center" wrapText="1"/>
    </xf>
    <xf numFmtId="49" fontId="21" fillId="0" borderId="4" xfId="1" applyNumberFormat="1" applyFont="1" applyBorder="1" applyAlignment="1">
      <alignment horizontal="left" vertical="center" wrapText="1"/>
    </xf>
    <xf numFmtId="0" fontId="9" fillId="0" borderId="0" xfId="1" applyFont="1" applyFill="1" applyAlignment="1">
      <alignment horizontal="justify" vertical="center" wrapText="1"/>
    </xf>
    <xf numFmtId="0" fontId="9" fillId="0" borderId="0" xfId="1" applyFont="1" applyBorder="1" applyAlignment="1">
      <alignment horizontal="left" vertical="center"/>
    </xf>
    <xf numFmtId="0" fontId="18" fillId="0" borderId="0" xfId="0" applyFont="1" applyFill="1" applyBorder="1" applyAlignment="1">
      <alignment horizontal="center" wrapText="1"/>
    </xf>
    <xf numFmtId="0" fontId="18" fillId="0" borderId="0" xfId="0" applyFont="1" applyFill="1" applyBorder="1" applyAlignment="1">
      <alignment horizontal="center" vertical="center"/>
    </xf>
    <xf numFmtId="0" fontId="66" fillId="0" borderId="0" xfId="80" applyFont="1" applyFill="1" applyAlignment="1">
      <alignment horizontal="center" vertical="center"/>
    </xf>
    <xf numFmtId="0" fontId="18" fillId="0" borderId="0" xfId="80" applyFont="1" applyFill="1" applyAlignment="1">
      <alignment horizontal="center" vertical="center"/>
    </xf>
    <xf numFmtId="168" fontId="68" fillId="0" borderId="0" xfId="80" applyNumberFormat="1" applyFont="1" applyFill="1" applyBorder="1" applyAlignment="1">
      <alignment horizontal="right" vertical="center"/>
    </xf>
    <xf numFmtId="0" fontId="67" fillId="0" borderId="0" xfId="80" applyFont="1" applyFill="1"/>
    <xf numFmtId="0" fontId="18" fillId="0" borderId="16" xfId="80" applyFont="1" applyFill="1" applyBorder="1" applyAlignment="1">
      <alignment horizontal="center" vertical="center"/>
    </xf>
    <xf numFmtId="0" fontId="68" fillId="0" borderId="1" xfId="80" applyFont="1" applyFill="1" applyBorder="1" applyAlignment="1">
      <alignment horizontal="center" vertical="center" wrapText="1"/>
    </xf>
    <xf numFmtId="0" fontId="68" fillId="0" borderId="1" xfId="80" applyFont="1" applyFill="1" applyBorder="1" applyAlignment="1">
      <alignment vertical="center" wrapText="1"/>
    </xf>
    <xf numFmtId="0" fontId="67" fillId="0" borderId="1" xfId="80" applyFont="1" applyFill="1" applyBorder="1" applyAlignment="1">
      <alignment horizontal="center"/>
    </xf>
    <xf numFmtId="14" fontId="27" fillId="0" borderId="1" xfId="80" applyNumberFormat="1" applyFont="1" applyFill="1" applyBorder="1" applyAlignment="1">
      <alignment horizontal="center"/>
    </xf>
    <xf numFmtId="0" fontId="67" fillId="0" borderId="1" xfId="80" applyFont="1" applyFill="1" applyBorder="1"/>
    <xf numFmtId="0" fontId="69" fillId="0" borderId="1" xfId="80" applyFont="1" applyFill="1" applyBorder="1" applyAlignment="1">
      <alignment horizontal="center"/>
    </xf>
    <xf numFmtId="0" fontId="70" fillId="0" borderId="1" xfId="80" applyFont="1" applyFill="1" applyBorder="1" applyAlignment="1">
      <alignment horizontal="center" wrapText="1"/>
    </xf>
    <xf numFmtId="0" fontId="69" fillId="0" borderId="1" xfId="80" applyFont="1" applyFill="1" applyBorder="1"/>
    <xf numFmtId="4" fontId="69" fillId="0" borderId="1" xfId="80" applyNumberFormat="1" applyFont="1" applyFill="1" applyBorder="1" applyAlignment="1">
      <alignment horizontal="center"/>
    </xf>
    <xf numFmtId="0" fontId="68" fillId="0" borderId="1" xfId="80" applyFont="1" applyFill="1" applyBorder="1" applyAlignment="1">
      <alignment vertical="top" wrapText="1"/>
    </xf>
    <xf numFmtId="0" fontId="68" fillId="0" borderId="1" xfId="80" applyFont="1" applyFill="1" applyBorder="1" applyAlignment="1">
      <alignment horizontal="justify" vertical="center" wrapText="1"/>
    </xf>
    <xf numFmtId="49" fontId="68" fillId="0" borderId="1" xfId="80" applyNumberFormat="1" applyFont="1" applyFill="1" applyBorder="1" applyAlignment="1">
      <alignment horizontal="justify" vertical="center" wrapText="1"/>
    </xf>
    <xf numFmtId="0" fontId="68" fillId="0" borderId="2" xfId="80" applyFont="1" applyFill="1" applyBorder="1" applyAlignment="1">
      <alignment horizontal="left" vertical="center" wrapText="1"/>
    </xf>
    <xf numFmtId="0" fontId="68" fillId="0" borderId="3" xfId="80" applyFont="1" applyFill="1" applyBorder="1" applyAlignment="1">
      <alignment horizontal="left" vertical="center" wrapText="1"/>
    </xf>
    <xf numFmtId="0" fontId="68" fillId="0" borderId="4" xfId="80" applyFont="1" applyFill="1" applyBorder="1" applyAlignment="1">
      <alignment horizontal="left" vertical="center" wrapText="1"/>
    </xf>
    <xf numFmtId="3" fontId="69" fillId="0" borderId="1" xfId="80" applyNumberFormat="1" applyFont="1" applyFill="1" applyBorder="1" applyAlignment="1">
      <alignment horizontal="center"/>
    </xf>
    <xf numFmtId="0" fontId="71" fillId="0" borderId="1" xfId="80" applyFont="1" applyFill="1" applyBorder="1" applyAlignment="1">
      <alignment wrapText="1"/>
    </xf>
    <xf numFmtId="0" fontId="69" fillId="0" borderId="1" xfId="80" applyFont="1" applyFill="1" applyBorder="1" applyAlignment="1">
      <alignment vertical="top"/>
    </xf>
    <xf numFmtId="4" fontId="70" fillId="0" borderId="1" xfId="80" applyNumberFormat="1" applyFont="1" applyFill="1" applyBorder="1" applyAlignment="1">
      <alignment wrapText="1"/>
    </xf>
    <xf numFmtId="4" fontId="70" fillId="0" borderId="1" xfId="80" applyNumberFormat="1" applyFont="1" applyFill="1" applyBorder="1"/>
    <xf numFmtId="4" fontId="69" fillId="0" borderId="1" xfId="80" applyNumberFormat="1" applyFont="1" applyFill="1" applyBorder="1" applyAlignment="1">
      <alignment horizontal="center" vertical="center"/>
    </xf>
    <xf numFmtId="168" fontId="68" fillId="0" borderId="1" xfId="80" applyNumberFormat="1" applyFont="1" applyFill="1" applyBorder="1" applyAlignment="1">
      <alignment horizontal="center" vertical="center" wrapText="1"/>
    </xf>
    <xf numFmtId="0" fontId="69" fillId="0" borderId="0" xfId="80" applyFont="1" applyFill="1"/>
  </cellXfs>
  <cellStyles count="94">
    <cellStyle name="" xfId="5"/>
    <cellStyle name="" xfId="6"/>
    <cellStyle name="_Прил.3 к Программе по энергосбережению 2010 г" xfId="7"/>
    <cellStyle name="_Прил.3 к Программе по энергосбережению 2010 г" xfId="8"/>
    <cellStyle name="" xfId="9"/>
    <cellStyle name="" xfId="10"/>
    <cellStyle name="_Прил.3 к Программе по энергосбережению 2010 г" xfId="11"/>
    <cellStyle name="_Прил.3 к Программе по энергосбережению 2010 г" xfId="12"/>
    <cellStyle name="" xfId="13"/>
    <cellStyle name="1" xfId="14"/>
    <cellStyle name="2" xfId="15"/>
    <cellStyle name="20% - Акцент1 2" xfId="16"/>
    <cellStyle name="20% - Акцент2 2" xfId="17"/>
    <cellStyle name="20% - Акцент3 2" xfId="18"/>
    <cellStyle name="20% - Акцент4 2" xfId="19"/>
    <cellStyle name="20% - Акцент5 2" xfId="20"/>
    <cellStyle name="20% - Акцент6 2" xfId="21"/>
    <cellStyle name="40% - Акцент1 2" xfId="22"/>
    <cellStyle name="40% - Акцент2 2" xfId="23"/>
    <cellStyle name="40% - Акцент3 2" xfId="24"/>
    <cellStyle name="40% - Акцент4 2" xfId="25"/>
    <cellStyle name="40% - Акцент5 2" xfId="26"/>
    <cellStyle name="40% - Акцент6 2" xfId="27"/>
    <cellStyle name="60% - Акцент1 2" xfId="28"/>
    <cellStyle name="60% - Акцент2 2" xfId="29"/>
    <cellStyle name="60% - Акцент3 2" xfId="30"/>
    <cellStyle name="60% - Акцент4 2" xfId="31"/>
    <cellStyle name="60% - Акцент5 2" xfId="32"/>
    <cellStyle name="60% - Акцент6 2" xfId="33"/>
    <cellStyle name="Accent" xfId="34"/>
    <cellStyle name="Accent 1" xfId="35"/>
    <cellStyle name="Accent 2" xfId="36"/>
    <cellStyle name="Accent 3" xfId="37"/>
    <cellStyle name="Bad" xfId="38"/>
    <cellStyle name="Error" xfId="39"/>
    <cellStyle name="Euro" xfId="40"/>
    <cellStyle name="Footnote" xfId="41"/>
    <cellStyle name="Good" xfId="42"/>
    <cellStyle name="Heading" xfId="43"/>
    <cellStyle name="Heading 1" xfId="44"/>
    <cellStyle name="Heading 2" xfId="45"/>
    <cellStyle name="Neutral" xfId="46"/>
    <cellStyle name="Note" xfId="47"/>
    <cellStyle name="S6" xfId="48"/>
    <cellStyle name="S7" xfId="49"/>
    <cellStyle name="S7 2" xfId="50"/>
    <cellStyle name="Status" xfId="51"/>
    <cellStyle name="Text" xfId="52"/>
    <cellStyle name="Warning" xfId="53"/>
    <cellStyle name="Акцент1 2" xfId="54"/>
    <cellStyle name="Акцент2 2" xfId="55"/>
    <cellStyle name="Акцент3 2" xfId="56"/>
    <cellStyle name="Акцент4 2" xfId="57"/>
    <cellStyle name="Акцент5 2" xfId="58"/>
    <cellStyle name="Акцент6 2" xfId="59"/>
    <cellStyle name="Ввод  2" xfId="60"/>
    <cellStyle name="Вывод 2" xfId="61"/>
    <cellStyle name="Вычисление 2" xfId="62"/>
    <cellStyle name="Гиперссылка 2" xfId="63"/>
    <cellStyle name="Гиперссылка 3" xfId="64"/>
    <cellStyle name="Заголовок 1 2" xfId="65"/>
    <cellStyle name="Заголовок 2 2" xfId="66"/>
    <cellStyle name="Заголовок 3 2" xfId="67"/>
    <cellStyle name="Заголовок 4 2" xfId="68"/>
    <cellStyle name="Итог 2" xfId="69"/>
    <cellStyle name="Контрольная ячейка 2" xfId="70"/>
    <cellStyle name="Название 2" xfId="71"/>
    <cellStyle name="Нейтральный 2" xfId="72"/>
    <cellStyle name="Обычный" xfId="0" builtinId="0"/>
    <cellStyle name="Обычный 10" xfId="73"/>
    <cellStyle name="Обычный 11" xfId="74"/>
    <cellStyle name="Обычный 12" xfId="75"/>
    <cellStyle name="Обычный 2" xfId="76"/>
    <cellStyle name="Обычный 2 2" xfId="77"/>
    <cellStyle name="Обычный 2 3" xfId="1"/>
    <cellStyle name="Обычный 3" xfId="3"/>
    <cellStyle name="Обычный 3 2" xfId="78"/>
    <cellStyle name="Обычный 4" xfId="79"/>
    <cellStyle name="Обычный 5" xfId="80"/>
    <cellStyle name="Обычный 5 2" xfId="81"/>
    <cellStyle name="Обычный 6" xfId="82"/>
    <cellStyle name="Обычный 7" xfId="83"/>
    <cellStyle name="Обычный 8" xfId="84"/>
    <cellStyle name="Обычный 9" xfId="85"/>
    <cellStyle name="Обычный_02 Гагарина 16" xfId="2"/>
    <cellStyle name="Плохой 2" xfId="86"/>
    <cellStyle name="Пояснение 2" xfId="87"/>
    <cellStyle name="Примечание 2" xfId="88"/>
    <cellStyle name="Связанная ячейка 2" xfId="89"/>
    <cellStyle name="Стиль 1" xfId="90"/>
    <cellStyle name="Текст предупреждения 2" xfId="91"/>
    <cellStyle name="Финансовый 2" xfId="92"/>
    <cellStyle name="Финансовый 3" xfId="4"/>
    <cellStyle name="Хороший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9%20&#1085;&#1072;&#1082;&#1083;&#1072;&#1076;&#1085;&#1099;&#107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&#1075;&#1086;&#1076;/&#1059;&#1090;&#1074;&#1077;&#1088;&#1078;&#1076;&#1077;&#1085;&#1085;&#1099;&#1077;%20&#1090;&#1072;&#1088;&#1080;&#1092;&#1099;/&#1041;&#1086;&#1088;&#1086;&#1074;&#1072;&#1103;%201/&#1041;&#1086;&#1088;&#1086;&#1074;&#1072;&#1103;%201%20&#1075;&#1088;&#1072;&#1092;&#1080;&#1082;%20-%20&#1082;&#1086;&#1087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t\&#1076;&#1086;&#1082;&#1091;&#1084;&#1077;&#1085;&#1090;&#1099;\&#1054;&#1069;&#1055;\&#1087;&#1083;&#1072;&#1085;&#1099;\2010\&#1087;&#1083;&#1072;&#1085;%20&#1089;&#1090;&#1072;&#1074;&#1082;&#1072;%204200&#1088;&#1091;&#1073;\&#1087;&#1083;&#1072;&#1085;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3;&#1072;&#1074;&#1088;&#1080;&#1083;&#1086;&#1074;/&#1052;&#1086;&#1085;&#1080;&#1090;&#1086;&#1088;&#1080;&#1085;&#1075;/&#1054;&#1090;&#1095;&#1105;&#1090;%20&#1091;&#1087;&#1088;&#1072;&#1074;&#1083;&#1103;&#1102;&#1097;&#1077;&#1081;%20&#1086;&#1088;&#1075;&#1072;&#1085;&#1080;&#1079;&#1072;&#1094;&#1080;&#1080;/&#1057;&#1086;&#1076;&#1077;&#1088;&#1078;&#1072;&#1085;&#1080;&#1077;%20&#1080;%20&#1090;&#1077;&#1082;&#1091;&#1097;&#1080;&#1081;%20&#1088;&#1077;&#1084;&#1086;&#1085;&#1090;%202016%20&#1075;&#1086;&#1076;/&#1054;&#1090;&#1095;&#1105;&#1090;%20&#1091;&#1087;&#1088;&#1072;&#1074;&#1083;&#1103;&#1102;&#1097;&#1077;&#1081;%20&#1086;&#1088;&#1075;&#1072;&#1085;&#1080;&#1079;&#1072;&#1094;&#1080;&#1080;%20201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аспр_ ОДС"/>
      <sheetName val="Общ_УПЛ"/>
      <sheetName val="СПЭО"/>
      <sheetName val="распр_СПЭО"/>
      <sheetName val="р_ СПЭО"/>
      <sheetName val="Общ_ РЦ"/>
      <sheetName val="Общ_ТМС"/>
      <sheetName val="3500р_ с выслуг_бюдж_"/>
      <sheetName val="общ_уч_наж_об_ с выслугой"/>
      <sheetName val="2735р_"/>
      <sheetName val="Общ_ уч_ неж_ об_"/>
      <sheetName val="РКЦ"/>
      <sheetName val="распр_ РКЦ"/>
      <sheetName val="Сводная  по Управлению"/>
      <sheetName val="Паспорт_"/>
      <sheetName val="распр_паспорт_"/>
      <sheetName val="Распредел_Общехозяйственных_"/>
      <sheetName val="Распредел_Управл_многокв_домами"/>
      <sheetName val="Сводная  по Управлению (3)"/>
      <sheetName val="Сводная  по Управлению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"/>
      <sheetName val="ЗП"/>
      <sheetName val="I"/>
      <sheetName val="М"/>
      <sheetName val="услуги по управ."/>
      <sheetName val="ОДН"/>
      <sheetName val="М цена"/>
      <sheetName val="свод М"/>
      <sheetName val="цена"/>
      <sheetName val="Чистовой"/>
      <sheetName val="содержание"/>
      <sheetName val="содержание (2)"/>
      <sheetName val="стоим работ"/>
      <sheetName val="стоим работ1"/>
      <sheetName val="ремонт"/>
      <sheetName val="Л8 ГВС"/>
      <sheetName val="сантехники (ГХВС)"/>
      <sheetName val="расч.стоим"/>
      <sheetName val="окон блок слух окна"/>
      <sheetName val="дв тмб"/>
      <sheetName val="подв дв"/>
      <sheetName val="бет козырек"/>
      <sheetName val="дос об"/>
      <sheetName val="С12"/>
      <sheetName val="С14"/>
      <sheetName val="слив"/>
      <sheetName val="бет козыр"/>
      <sheetName val="огр реш"/>
      <sheetName val="скам"/>
      <sheetName val="мет оргаж"/>
      <sheetName val="вст в урн "/>
      <sheetName val="двер тамб"/>
      <sheetName val="дв в ПУ ТЭ"/>
      <sheetName val="окна"/>
      <sheetName val="свет.РКУ"/>
      <sheetName val="трубы"/>
      <sheetName val="дв блок"/>
      <sheetName val="форточка"/>
      <sheetName val="зонт"/>
      <sheetName val="поручни"/>
      <sheetName val="пандус"/>
      <sheetName val="трубы (2)"/>
      <sheetName val="перила"/>
      <sheetName val="маляры"/>
      <sheetName val="М3 ХВС"/>
      <sheetName val="Акт слес. (2019)01-06"/>
      <sheetName val="Акт слес. (2019)01-06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КЦ"/>
      <sheetName val="Ж.у"/>
      <sheetName val="выв. мус. с м.п"/>
      <sheetName val="выв. мус. без м.п"/>
      <sheetName val="коттеджи"/>
      <sheetName val="очистка выгр. ям"/>
      <sheetName val="Додоново"/>
      <sheetName val="Шивера"/>
      <sheetName val="лифт"/>
      <sheetName val="ТМС"/>
      <sheetName val="Лист1"/>
      <sheetName val="ремцех"/>
      <sheetName val="Общ ОДС"/>
      <sheetName val="Общ. ОДС"/>
      <sheetName val="Общ. УПЛ"/>
      <sheetName val="Общ. РЦ"/>
      <sheetName val="Общ.ТМС"/>
      <sheetName val="Общ. уч. неж. об."/>
      <sheetName val="пасп"/>
      <sheetName val="гост."/>
      <sheetName val="баня"/>
      <sheetName val="общ.т."/>
      <sheetName val="дет.кл."/>
      <sheetName val="админ."/>
      <sheetName val="бомб."/>
      <sheetName val="свет."/>
      <sheetName val="ТП"/>
      <sheetName val="нежил."/>
      <sheetName val="сант. ОДС"/>
      <sheetName val="элект. ОДС"/>
      <sheetName val="ВНИПИЭТ экспл."/>
      <sheetName val="ВНИПИЭТ уборка"/>
      <sheetName val="ВНИПИЭТ лифт"/>
      <sheetName val="ДБ Центр. экспл."/>
      <sheetName val="лифт ДДРК"/>
      <sheetName val="счетч."/>
      <sheetName val="свод бюджет"/>
      <sheetName val="накладные"/>
      <sheetName val="расп.накл 2004"/>
      <sheetName val="фин. план 90%"/>
      <sheetName val="свод материал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иод"/>
      <sheetName val="ремонт"/>
      <sheetName val="жилусл"/>
      <sheetName val="ф2_8"/>
      <sheetName val="печать"/>
      <sheetName val="dsp"/>
      <sheetName val="реестр"/>
      <sheetName val="Отчёт управляющей организации 2"/>
    </sheetNames>
    <sheetDataSet>
      <sheetData sheetId="0" refreshError="1"/>
      <sheetData sheetId="1" refreshError="1"/>
      <sheetData sheetId="2" refreshError="1"/>
      <sheetData sheetId="3">
        <row r="12">
          <cell r="E12">
            <v>544982.97</v>
          </cell>
        </row>
        <row r="28">
          <cell r="E28">
            <v>561648.98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zoomScaleNormal="100" workbookViewId="0">
      <selection activeCell="G14" sqref="G14"/>
    </sheetView>
  </sheetViews>
  <sheetFormatPr defaultRowHeight="15" x14ac:dyDescent="0.25"/>
  <cols>
    <col min="1" max="1" width="4.28515625" style="143" customWidth="1"/>
    <col min="2" max="2" width="62.28515625" style="119" customWidth="1"/>
    <col min="3" max="3" width="10.85546875" style="119" customWidth="1"/>
    <col min="4" max="4" width="18.42578125" style="143" customWidth="1"/>
    <col min="5" max="16384" width="9.140625" style="119"/>
  </cols>
  <sheetData>
    <row r="1" spans="1:4" ht="19.5" x14ac:dyDescent="0.25">
      <c r="A1" s="116" t="s">
        <v>161</v>
      </c>
      <c r="B1" s="116"/>
      <c r="C1" s="116"/>
      <c r="D1" s="116"/>
    </row>
    <row r="2" spans="1:4" x14ac:dyDescent="0.25">
      <c r="A2" s="117" t="s">
        <v>162</v>
      </c>
      <c r="B2" s="117"/>
      <c r="C2" s="117"/>
      <c r="D2" s="117"/>
    </row>
    <row r="3" spans="1:4" x14ac:dyDescent="0.25">
      <c r="A3" s="120" t="s">
        <v>19</v>
      </c>
      <c r="B3" s="120"/>
      <c r="C3" s="120"/>
      <c r="D3" s="120"/>
    </row>
    <row r="4" spans="1:4" ht="25.5" x14ac:dyDescent="0.25">
      <c r="A4" s="121" t="s">
        <v>163</v>
      </c>
      <c r="B4" s="121" t="s">
        <v>164</v>
      </c>
      <c r="C4" s="121" t="s">
        <v>165</v>
      </c>
      <c r="D4" s="121" t="s">
        <v>166</v>
      </c>
    </row>
    <row r="5" spans="1:4" x14ac:dyDescent="0.25">
      <c r="A5" s="122">
        <v>1</v>
      </c>
      <c r="B5" s="122" t="s">
        <v>167</v>
      </c>
      <c r="C5" s="123" t="s">
        <v>168</v>
      </c>
      <c r="D5" s="124" t="s">
        <v>169</v>
      </c>
    </row>
    <row r="6" spans="1:4" x14ac:dyDescent="0.25">
      <c r="A6" s="122">
        <v>2</v>
      </c>
      <c r="B6" s="122" t="s">
        <v>170</v>
      </c>
      <c r="C6" s="125"/>
      <c r="D6" s="126" t="s">
        <v>171</v>
      </c>
    </row>
    <row r="7" spans="1:4" x14ac:dyDescent="0.25">
      <c r="A7" s="122">
        <v>3</v>
      </c>
      <c r="B7" s="122" t="s">
        <v>172</v>
      </c>
      <c r="C7" s="125"/>
      <c r="D7" s="126" t="s">
        <v>173</v>
      </c>
    </row>
    <row r="8" spans="1:4" ht="27.75" customHeight="1" x14ac:dyDescent="0.25">
      <c r="A8" s="127" t="s">
        <v>174</v>
      </c>
      <c r="B8" s="127"/>
      <c r="C8" s="127"/>
      <c r="D8" s="127"/>
    </row>
    <row r="9" spans="1:4" x14ac:dyDescent="0.25">
      <c r="A9" s="128">
        <v>4</v>
      </c>
      <c r="B9" s="122" t="s">
        <v>175</v>
      </c>
      <c r="C9" s="121" t="s">
        <v>176</v>
      </c>
      <c r="D9" s="129">
        <v>0</v>
      </c>
    </row>
    <row r="10" spans="1:4" x14ac:dyDescent="0.25">
      <c r="A10" s="128">
        <v>5</v>
      </c>
      <c r="B10" s="122" t="s">
        <v>177</v>
      </c>
      <c r="C10" s="121" t="s">
        <v>176</v>
      </c>
      <c r="D10" s="129" t="s">
        <v>178</v>
      </c>
    </row>
    <row r="11" spans="1:4" x14ac:dyDescent="0.25">
      <c r="A11" s="128">
        <v>6</v>
      </c>
      <c r="B11" s="122" t="s">
        <v>179</v>
      </c>
      <c r="C11" s="121" t="s">
        <v>176</v>
      </c>
      <c r="D11" s="129">
        <f>353253.63+5886.62</f>
        <v>359140.25</v>
      </c>
    </row>
    <row r="12" spans="1:4" ht="15.75" customHeight="1" x14ac:dyDescent="0.25">
      <c r="A12" s="128">
        <v>7</v>
      </c>
      <c r="B12" s="130" t="s">
        <v>180</v>
      </c>
      <c r="C12" s="121" t="s">
        <v>176</v>
      </c>
      <c r="D12" s="129">
        <f>D13+D14</f>
        <v>813412.8</v>
      </c>
    </row>
    <row r="13" spans="1:4" x14ac:dyDescent="0.25">
      <c r="A13" s="128">
        <v>8</v>
      </c>
      <c r="B13" s="131" t="s">
        <v>181</v>
      </c>
      <c r="C13" s="121" t="s">
        <v>176</v>
      </c>
      <c r="D13" s="129">
        <v>813412.8</v>
      </c>
    </row>
    <row r="14" spans="1:4" x14ac:dyDescent="0.25">
      <c r="A14" s="128">
        <v>9</v>
      </c>
      <c r="B14" s="131" t="s">
        <v>182</v>
      </c>
      <c r="C14" s="121" t="s">
        <v>176</v>
      </c>
      <c r="D14" s="129">
        <v>0</v>
      </c>
    </row>
    <row r="15" spans="1:4" x14ac:dyDescent="0.25">
      <c r="A15" s="128">
        <v>10</v>
      </c>
      <c r="B15" s="131" t="s">
        <v>183</v>
      </c>
      <c r="C15" s="121" t="s">
        <v>176</v>
      </c>
      <c r="D15" s="129" t="s">
        <v>178</v>
      </c>
    </row>
    <row r="16" spans="1:4" x14ac:dyDescent="0.25">
      <c r="A16" s="128">
        <v>11</v>
      </c>
      <c r="B16" s="122" t="s">
        <v>184</v>
      </c>
      <c r="C16" s="121" t="s">
        <v>176</v>
      </c>
      <c r="D16" s="129">
        <f>780984.87+120.27</f>
        <v>781105.14</v>
      </c>
    </row>
    <row r="17" spans="1:4" x14ac:dyDescent="0.25">
      <c r="A17" s="128">
        <v>12</v>
      </c>
      <c r="B17" s="132" t="s">
        <v>185</v>
      </c>
      <c r="C17" s="121" t="s">
        <v>176</v>
      </c>
      <c r="D17" s="129">
        <f>D16</f>
        <v>781105.14</v>
      </c>
    </row>
    <row r="18" spans="1:4" x14ac:dyDescent="0.25">
      <c r="A18" s="128">
        <v>13</v>
      </c>
      <c r="B18" s="131" t="s">
        <v>186</v>
      </c>
      <c r="C18" s="121" t="s">
        <v>176</v>
      </c>
      <c r="D18" s="129" t="s">
        <v>178</v>
      </c>
    </row>
    <row r="19" spans="1:4" x14ac:dyDescent="0.25">
      <c r="A19" s="128">
        <v>14</v>
      </c>
      <c r="B19" s="131" t="s">
        <v>187</v>
      </c>
      <c r="C19" s="121" t="s">
        <v>176</v>
      </c>
      <c r="D19" s="129" t="s">
        <v>178</v>
      </c>
    </row>
    <row r="20" spans="1:4" x14ac:dyDescent="0.25">
      <c r="A20" s="128">
        <v>15</v>
      </c>
      <c r="B20" s="131" t="s">
        <v>188</v>
      </c>
      <c r="C20" s="121" t="s">
        <v>176</v>
      </c>
      <c r="D20" s="129" t="s">
        <v>178</v>
      </c>
    </row>
    <row r="21" spans="1:4" x14ac:dyDescent="0.25">
      <c r="A21" s="128">
        <v>16</v>
      </c>
      <c r="B21" s="131" t="s">
        <v>189</v>
      </c>
      <c r="C21" s="121" t="s">
        <v>176</v>
      </c>
      <c r="D21" s="129" t="s">
        <v>178</v>
      </c>
    </row>
    <row r="22" spans="1:4" x14ac:dyDescent="0.25">
      <c r="A22" s="128">
        <v>17</v>
      </c>
      <c r="B22" s="122" t="s">
        <v>190</v>
      </c>
      <c r="C22" s="121" t="s">
        <v>176</v>
      </c>
      <c r="D22" s="129">
        <f>D16</f>
        <v>781105.14</v>
      </c>
    </row>
    <row r="23" spans="1:4" x14ac:dyDescent="0.25">
      <c r="A23" s="128">
        <v>18</v>
      </c>
      <c r="B23" s="122" t="s">
        <v>191</v>
      </c>
      <c r="C23" s="121" t="s">
        <v>176</v>
      </c>
      <c r="D23" s="129"/>
    </row>
    <row r="24" spans="1:4" x14ac:dyDescent="0.25">
      <c r="A24" s="128">
        <v>19</v>
      </c>
      <c r="B24" s="122" t="s">
        <v>192</v>
      </c>
      <c r="C24" s="121" t="s">
        <v>176</v>
      </c>
      <c r="D24" s="129"/>
    </row>
    <row r="25" spans="1:4" x14ac:dyDescent="0.25">
      <c r="A25" s="128">
        <v>20</v>
      </c>
      <c r="B25" s="122" t="s">
        <v>193</v>
      </c>
      <c r="C25" s="121" t="s">
        <v>176</v>
      </c>
      <c r="D25" s="129">
        <f>D11+D12-D16+D9-D23</f>
        <v>391447.91000000003</v>
      </c>
    </row>
    <row r="26" spans="1:4" ht="27.75" customHeight="1" x14ac:dyDescent="0.25">
      <c r="A26" s="127" t="s">
        <v>194</v>
      </c>
      <c r="B26" s="127"/>
      <c r="C26" s="127"/>
      <c r="D26" s="127"/>
    </row>
    <row r="27" spans="1:4" x14ac:dyDescent="0.25">
      <c r="A27" s="128">
        <v>21</v>
      </c>
      <c r="B27" s="133" t="s">
        <v>195</v>
      </c>
      <c r="C27" s="134"/>
      <c r="D27" s="135"/>
    </row>
    <row r="28" spans="1:4" x14ac:dyDescent="0.25">
      <c r="A28" s="128">
        <v>22</v>
      </c>
      <c r="B28" s="122" t="s">
        <v>196</v>
      </c>
      <c r="C28" s="121" t="s">
        <v>176</v>
      </c>
      <c r="D28" s="129">
        <v>896296.68040000019</v>
      </c>
    </row>
    <row r="29" spans="1:4" x14ac:dyDescent="0.25">
      <c r="A29" s="128">
        <v>23</v>
      </c>
      <c r="B29" s="122" t="s">
        <v>197</v>
      </c>
      <c r="C29" s="123" t="s">
        <v>198</v>
      </c>
      <c r="D29" s="121" t="s">
        <v>160</v>
      </c>
    </row>
    <row r="30" spans="1:4" x14ac:dyDescent="0.25">
      <c r="A30" s="127" t="s">
        <v>199</v>
      </c>
      <c r="B30" s="127"/>
      <c r="C30" s="127"/>
      <c r="D30" s="127"/>
    </row>
    <row r="31" spans="1:4" x14ac:dyDescent="0.25">
      <c r="A31" s="128">
        <v>24</v>
      </c>
      <c r="B31" s="122" t="s">
        <v>200</v>
      </c>
      <c r="C31" s="121" t="s">
        <v>201</v>
      </c>
      <c r="D31" s="136">
        <v>0</v>
      </c>
    </row>
    <row r="32" spans="1:4" x14ac:dyDescent="0.25">
      <c r="A32" s="128">
        <v>25</v>
      </c>
      <c r="B32" s="122" t="s">
        <v>202</v>
      </c>
      <c r="C32" s="121" t="s">
        <v>201</v>
      </c>
      <c r="D32" s="136">
        <v>0</v>
      </c>
    </row>
    <row r="33" spans="1:4" x14ac:dyDescent="0.25">
      <c r="A33" s="128">
        <v>26</v>
      </c>
      <c r="B33" s="122" t="s">
        <v>203</v>
      </c>
      <c r="C33" s="121" t="s">
        <v>201</v>
      </c>
      <c r="D33" s="136">
        <v>0</v>
      </c>
    </row>
    <row r="34" spans="1:4" x14ac:dyDescent="0.25">
      <c r="A34" s="128">
        <v>27</v>
      </c>
      <c r="B34" s="122" t="s">
        <v>204</v>
      </c>
      <c r="C34" s="121" t="s">
        <v>176</v>
      </c>
      <c r="D34" s="129">
        <v>0</v>
      </c>
    </row>
    <row r="35" spans="1:4" x14ac:dyDescent="0.25">
      <c r="A35" s="127" t="s">
        <v>205</v>
      </c>
      <c r="B35" s="127"/>
      <c r="C35" s="127"/>
      <c r="D35" s="127"/>
    </row>
    <row r="36" spans="1:4" x14ac:dyDescent="0.25">
      <c r="A36" s="128">
        <v>28</v>
      </c>
      <c r="B36" s="122" t="s">
        <v>175</v>
      </c>
      <c r="C36" s="121" t="s">
        <v>176</v>
      </c>
      <c r="D36" s="129">
        <v>-21.5</v>
      </c>
    </row>
    <row r="37" spans="1:4" x14ac:dyDescent="0.25">
      <c r="A37" s="128">
        <v>29</v>
      </c>
      <c r="B37" s="122" t="s">
        <v>177</v>
      </c>
      <c r="C37" s="121" t="s">
        <v>176</v>
      </c>
      <c r="D37" s="129"/>
    </row>
    <row r="38" spans="1:4" ht="15.75" customHeight="1" x14ac:dyDescent="0.25">
      <c r="A38" s="128">
        <v>30</v>
      </c>
      <c r="B38" s="122" t="s">
        <v>179</v>
      </c>
      <c r="C38" s="121" t="s">
        <v>176</v>
      </c>
      <c r="D38" s="129">
        <f>1219133.24-353253.63-5886.62</f>
        <v>859992.99</v>
      </c>
    </row>
    <row r="39" spans="1:4" x14ac:dyDescent="0.25">
      <c r="A39" s="128">
        <v>31</v>
      </c>
      <c r="B39" s="122" t="s">
        <v>191</v>
      </c>
      <c r="C39" s="121" t="s">
        <v>176</v>
      </c>
      <c r="D39" s="129"/>
    </row>
    <row r="40" spans="1:4" x14ac:dyDescent="0.25">
      <c r="A40" s="128">
        <v>32</v>
      </c>
      <c r="B40" s="122" t="s">
        <v>192</v>
      </c>
      <c r="C40" s="121" t="s">
        <v>176</v>
      </c>
      <c r="D40" s="129"/>
    </row>
    <row r="41" spans="1:4" x14ac:dyDescent="0.25">
      <c r="A41" s="128">
        <v>33</v>
      </c>
      <c r="B41" s="122" t="s">
        <v>193</v>
      </c>
      <c r="C41" s="121" t="s">
        <v>176</v>
      </c>
      <c r="D41" s="129">
        <f>D48+D58+D68+D78+D88</f>
        <v>1110820.8400000001</v>
      </c>
    </row>
    <row r="42" spans="1:4" x14ac:dyDescent="0.25">
      <c r="A42" s="127" t="s">
        <v>206</v>
      </c>
      <c r="B42" s="127"/>
      <c r="C42" s="127"/>
      <c r="D42" s="127"/>
    </row>
    <row r="43" spans="1:4" x14ac:dyDescent="0.25">
      <c r="A43" s="128">
        <v>34</v>
      </c>
      <c r="B43" s="122" t="s">
        <v>207</v>
      </c>
      <c r="C43" s="121" t="s">
        <v>178</v>
      </c>
      <c r="D43" s="137" t="s">
        <v>208</v>
      </c>
    </row>
    <row r="44" spans="1:4" x14ac:dyDescent="0.25">
      <c r="A44" s="128">
        <v>35</v>
      </c>
      <c r="B44" s="122" t="s">
        <v>165</v>
      </c>
      <c r="C44" s="121" t="s">
        <v>178</v>
      </c>
      <c r="D44" s="126" t="s">
        <v>209</v>
      </c>
    </row>
    <row r="45" spans="1:4" x14ac:dyDescent="0.25">
      <c r="A45" s="128">
        <v>36</v>
      </c>
      <c r="B45" s="122" t="s">
        <v>210</v>
      </c>
      <c r="C45" s="121" t="s">
        <v>211</v>
      </c>
      <c r="D45" s="129">
        <f>709.9524+31.618276</f>
        <v>741.57067600000005</v>
      </c>
    </row>
    <row r="46" spans="1:4" x14ac:dyDescent="0.25">
      <c r="A46" s="128">
        <v>37</v>
      </c>
      <c r="B46" s="122" t="s">
        <v>212</v>
      </c>
      <c r="C46" s="121" t="s">
        <v>176</v>
      </c>
      <c r="D46" s="129">
        <f>1816020.6+68589.85-16155.76+5.01</f>
        <v>1868459.7000000002</v>
      </c>
    </row>
    <row r="47" spans="1:4" x14ac:dyDescent="0.25">
      <c r="A47" s="128">
        <v>38</v>
      </c>
      <c r="B47" s="122" t="s">
        <v>213</v>
      </c>
      <c r="C47" s="121" t="s">
        <v>176</v>
      </c>
      <c r="D47" s="129">
        <v>1690268.91</v>
      </c>
    </row>
    <row r="48" spans="1:4" x14ac:dyDescent="0.25">
      <c r="A48" s="128">
        <v>39</v>
      </c>
      <c r="B48" s="122" t="s">
        <v>214</v>
      </c>
      <c r="C48" s="121" t="s">
        <v>176</v>
      </c>
      <c r="D48" s="129">
        <f>637324.97-0.25</f>
        <v>637324.72</v>
      </c>
    </row>
    <row r="49" spans="1:4" x14ac:dyDescent="0.25">
      <c r="A49" s="128">
        <v>40</v>
      </c>
      <c r="B49" s="122" t="s">
        <v>215</v>
      </c>
      <c r="C49" s="121" t="s">
        <v>176</v>
      </c>
      <c r="D49" s="129">
        <v>1814548.5200000003</v>
      </c>
    </row>
    <row r="50" spans="1:4" x14ac:dyDescent="0.25">
      <c r="A50" s="128">
        <v>41</v>
      </c>
      <c r="B50" s="122" t="s">
        <v>216</v>
      </c>
      <c r="C50" s="121" t="s">
        <v>176</v>
      </c>
      <c r="D50" s="129">
        <f>D49-D51</f>
        <v>1177223.8000000003</v>
      </c>
    </row>
    <row r="51" spans="1:4" ht="15" customHeight="1" x14ac:dyDescent="0.25">
      <c r="A51" s="128">
        <v>42</v>
      </c>
      <c r="B51" s="130" t="s">
        <v>217</v>
      </c>
      <c r="C51" s="121" t="s">
        <v>176</v>
      </c>
      <c r="D51" s="129">
        <f>D48</f>
        <v>637324.72</v>
      </c>
    </row>
    <row r="52" spans="1:4" ht="15" customHeight="1" x14ac:dyDescent="0.25">
      <c r="A52" s="128">
        <v>43</v>
      </c>
      <c r="B52" s="130" t="s">
        <v>218</v>
      </c>
      <c r="C52" s="121" t="s">
        <v>176</v>
      </c>
      <c r="D52" s="129"/>
    </row>
    <row r="53" spans="1:4" ht="26.25" x14ac:dyDescent="0.25">
      <c r="A53" s="138">
        <v>44</v>
      </c>
      <c r="B53" s="130" t="s">
        <v>207</v>
      </c>
      <c r="C53" s="121" t="s">
        <v>178</v>
      </c>
      <c r="D53" s="137" t="s">
        <v>219</v>
      </c>
    </row>
    <row r="54" spans="1:4" x14ac:dyDescent="0.25">
      <c r="A54" s="128">
        <v>45</v>
      </c>
      <c r="B54" s="122" t="s">
        <v>165</v>
      </c>
      <c r="C54" s="121" t="s">
        <v>178</v>
      </c>
      <c r="D54" s="126" t="s">
        <v>220</v>
      </c>
    </row>
    <row r="55" spans="1:4" x14ac:dyDescent="0.25">
      <c r="A55" s="128">
        <v>46</v>
      </c>
      <c r="B55" s="122" t="s">
        <v>221</v>
      </c>
      <c r="C55" s="121" t="s">
        <v>211</v>
      </c>
      <c r="D55" s="129">
        <v>3784.1258341176817</v>
      </c>
    </row>
    <row r="56" spans="1:4" x14ac:dyDescent="0.25">
      <c r="A56" s="128">
        <v>47</v>
      </c>
      <c r="B56" s="122" t="s">
        <v>222</v>
      </c>
      <c r="C56" s="121" t="s">
        <v>176</v>
      </c>
      <c r="D56" s="129">
        <f>52480.4+1953.5+17.26</f>
        <v>54451.16</v>
      </c>
    </row>
    <row r="57" spans="1:4" x14ac:dyDescent="0.25">
      <c r="A57" s="128">
        <v>48</v>
      </c>
      <c r="B57" s="122" t="s">
        <v>213</v>
      </c>
      <c r="C57" s="121" t="s">
        <v>176</v>
      </c>
      <c r="D57" s="129">
        <f>49810.97+1757.58</f>
        <v>51568.55</v>
      </c>
    </row>
    <row r="58" spans="1:4" x14ac:dyDescent="0.25">
      <c r="A58" s="128">
        <v>49</v>
      </c>
      <c r="B58" s="122" t="s">
        <v>214</v>
      </c>
      <c r="C58" s="121" t="s">
        <v>176</v>
      </c>
      <c r="D58" s="129">
        <f>21607.18+568.51-0.34-0.01</f>
        <v>22175.34</v>
      </c>
    </row>
    <row r="59" spans="1:4" x14ac:dyDescent="0.25">
      <c r="A59" s="128">
        <v>50</v>
      </c>
      <c r="B59" s="122" t="s">
        <v>215</v>
      </c>
      <c r="C59" s="121" t="s">
        <v>176</v>
      </c>
      <c r="D59" s="129">
        <v>56841.34</v>
      </c>
    </row>
    <row r="60" spans="1:4" x14ac:dyDescent="0.25">
      <c r="A60" s="128">
        <v>51</v>
      </c>
      <c r="B60" s="122" t="s">
        <v>216</v>
      </c>
      <c r="C60" s="121" t="s">
        <v>176</v>
      </c>
      <c r="D60" s="129">
        <f>D59</f>
        <v>56841.34</v>
      </c>
    </row>
    <row r="61" spans="1:4" ht="15" customHeight="1" x14ac:dyDescent="0.25">
      <c r="A61" s="128">
        <v>52</v>
      </c>
      <c r="B61" s="130" t="s">
        <v>217</v>
      </c>
      <c r="C61" s="121" t="s">
        <v>176</v>
      </c>
      <c r="D61" s="129">
        <f>D59-D60</f>
        <v>0</v>
      </c>
    </row>
    <row r="62" spans="1:4" ht="15" customHeight="1" x14ac:dyDescent="0.25">
      <c r="A62" s="128">
        <v>53</v>
      </c>
      <c r="B62" s="130" t="s">
        <v>218</v>
      </c>
      <c r="C62" s="121" t="s">
        <v>176</v>
      </c>
      <c r="D62" s="129">
        <v>0</v>
      </c>
    </row>
    <row r="63" spans="1:4" ht="26.25" x14ac:dyDescent="0.25">
      <c r="A63" s="138">
        <v>54</v>
      </c>
      <c r="B63" s="130" t="s">
        <v>207</v>
      </c>
      <c r="C63" s="121" t="s">
        <v>178</v>
      </c>
      <c r="D63" s="139" t="s">
        <v>223</v>
      </c>
    </row>
    <row r="64" spans="1:4" x14ac:dyDescent="0.25">
      <c r="A64" s="128">
        <v>55</v>
      </c>
      <c r="B64" s="122" t="s">
        <v>165</v>
      </c>
      <c r="C64" s="121" t="s">
        <v>178</v>
      </c>
      <c r="D64" s="129" t="s">
        <v>220</v>
      </c>
    </row>
    <row r="65" spans="1:4" x14ac:dyDescent="0.25">
      <c r="A65" s="128">
        <v>56</v>
      </c>
      <c r="B65" s="122" t="s">
        <v>221</v>
      </c>
      <c r="C65" s="121" t="s">
        <v>211</v>
      </c>
      <c r="D65" s="129">
        <v>2111.8629315321677</v>
      </c>
    </row>
    <row r="66" spans="1:4" x14ac:dyDescent="0.25">
      <c r="A66" s="128">
        <v>57</v>
      </c>
      <c r="B66" s="122" t="s">
        <v>222</v>
      </c>
      <c r="C66" s="121" t="s">
        <v>176</v>
      </c>
      <c r="D66" s="129">
        <f>113118.74+7726.65+349956.8+23901.33-368.84-184.94-1136.28-569.8-1176.55-3703.95+0.56+1.73</f>
        <v>487565.44999999995</v>
      </c>
    </row>
    <row r="67" spans="1:4" x14ac:dyDescent="0.25">
      <c r="A67" s="128">
        <v>58</v>
      </c>
      <c r="B67" s="122" t="s">
        <v>213</v>
      </c>
      <c r="C67" s="121" t="s">
        <v>176</v>
      </c>
      <c r="D67" s="129">
        <f>104998.93+6779.87+323889.51+20975.71</f>
        <v>456644.02</v>
      </c>
    </row>
    <row r="68" spans="1:4" x14ac:dyDescent="0.25">
      <c r="A68" s="128">
        <v>59</v>
      </c>
      <c r="B68" s="122" t="s">
        <v>214</v>
      </c>
      <c r="C68" s="121" t="s">
        <v>176</v>
      </c>
      <c r="D68" s="129">
        <f>46226.64+2079.95+163552.65+6969.83-17.34</f>
        <v>218811.72999999998</v>
      </c>
    </row>
    <row r="69" spans="1:4" x14ac:dyDescent="0.25">
      <c r="A69" s="128">
        <v>60</v>
      </c>
      <c r="B69" s="122" t="s">
        <v>215</v>
      </c>
      <c r="C69" s="121" t="s">
        <v>176</v>
      </c>
      <c r="D69" s="129">
        <v>426363.61999999994</v>
      </c>
    </row>
    <row r="70" spans="1:4" x14ac:dyDescent="0.25">
      <c r="A70" s="128">
        <v>61</v>
      </c>
      <c r="B70" s="122" t="s">
        <v>216</v>
      </c>
      <c r="C70" s="121" t="s">
        <v>176</v>
      </c>
      <c r="D70" s="129">
        <f>D69-D71</f>
        <v>207551.88999999996</v>
      </c>
    </row>
    <row r="71" spans="1:4" ht="15" customHeight="1" x14ac:dyDescent="0.25">
      <c r="A71" s="128">
        <v>62</v>
      </c>
      <c r="B71" s="130" t="s">
        <v>217</v>
      </c>
      <c r="C71" s="121" t="s">
        <v>176</v>
      </c>
      <c r="D71" s="129">
        <f>D68</f>
        <v>218811.72999999998</v>
      </c>
    </row>
    <row r="72" spans="1:4" ht="15" customHeight="1" x14ac:dyDescent="0.25">
      <c r="A72" s="128">
        <v>63</v>
      </c>
      <c r="B72" s="130" t="s">
        <v>218</v>
      </c>
      <c r="C72" s="121" t="s">
        <v>176</v>
      </c>
      <c r="D72" s="129"/>
    </row>
    <row r="73" spans="1:4" x14ac:dyDescent="0.25">
      <c r="A73" s="128">
        <v>64</v>
      </c>
      <c r="B73" s="122" t="s">
        <v>207</v>
      </c>
      <c r="C73" s="121" t="s">
        <v>178</v>
      </c>
      <c r="D73" s="140" t="s">
        <v>224</v>
      </c>
    </row>
    <row r="74" spans="1:4" x14ac:dyDescent="0.25">
      <c r="A74" s="128">
        <v>65</v>
      </c>
      <c r="B74" s="122" t="s">
        <v>165</v>
      </c>
      <c r="C74" s="121" t="s">
        <v>178</v>
      </c>
      <c r="D74" s="129" t="s">
        <v>220</v>
      </c>
    </row>
    <row r="75" spans="1:4" x14ac:dyDescent="0.25">
      <c r="A75" s="128">
        <v>66</v>
      </c>
      <c r="B75" s="122" t="s">
        <v>221</v>
      </c>
      <c r="C75" s="121" t="s">
        <v>211</v>
      </c>
      <c r="D75" s="129">
        <f>5633.30036-5.323472</f>
        <v>5627.9768880000001</v>
      </c>
    </row>
    <row r="76" spans="1:4" x14ac:dyDescent="0.25">
      <c r="A76" s="128">
        <v>67</v>
      </c>
      <c r="B76" s="122" t="s">
        <v>222</v>
      </c>
      <c r="C76" s="121" t="s">
        <v>176</v>
      </c>
      <c r="D76" s="129">
        <f>454599.59-435.4</f>
        <v>454164.19</v>
      </c>
    </row>
    <row r="77" spans="1:4" x14ac:dyDescent="0.25">
      <c r="A77" s="128">
        <v>68</v>
      </c>
      <c r="B77" s="122" t="s">
        <v>213</v>
      </c>
      <c r="C77" s="121" t="s">
        <v>176</v>
      </c>
      <c r="D77" s="129">
        <v>434206.77</v>
      </c>
    </row>
    <row r="78" spans="1:4" x14ac:dyDescent="0.25">
      <c r="A78" s="128">
        <v>69</v>
      </c>
      <c r="B78" s="122" t="s">
        <v>214</v>
      </c>
      <c r="C78" s="121" t="s">
        <v>176</v>
      </c>
      <c r="D78" s="129">
        <f>213615.77-3.82</f>
        <v>213611.94999999998</v>
      </c>
    </row>
    <row r="79" spans="1:4" x14ac:dyDescent="0.25">
      <c r="A79" s="128">
        <v>70</v>
      </c>
      <c r="B79" s="122" t="s">
        <v>215</v>
      </c>
      <c r="C79" s="121" t="s">
        <v>176</v>
      </c>
      <c r="D79" s="129">
        <f>D76</f>
        <v>454164.19</v>
      </c>
    </row>
    <row r="80" spans="1:4" x14ac:dyDescent="0.25">
      <c r="A80" s="128">
        <v>71</v>
      </c>
      <c r="B80" s="122" t="s">
        <v>216</v>
      </c>
      <c r="C80" s="121" t="s">
        <v>176</v>
      </c>
      <c r="D80" s="129">
        <f>D79</f>
        <v>454164.19</v>
      </c>
    </row>
    <row r="81" spans="1:4" ht="14.25" customHeight="1" x14ac:dyDescent="0.25">
      <c r="A81" s="128">
        <v>72</v>
      </c>
      <c r="B81" s="130" t="s">
        <v>217</v>
      </c>
      <c r="C81" s="121" t="s">
        <v>176</v>
      </c>
      <c r="D81" s="129">
        <v>0</v>
      </c>
    </row>
    <row r="82" spans="1:4" ht="14.25" customHeight="1" x14ac:dyDescent="0.25">
      <c r="A82" s="128">
        <v>73</v>
      </c>
      <c r="B82" s="130" t="s">
        <v>218</v>
      </c>
      <c r="C82" s="121" t="s">
        <v>176</v>
      </c>
      <c r="D82" s="129">
        <v>0</v>
      </c>
    </row>
    <row r="83" spans="1:4" x14ac:dyDescent="0.25">
      <c r="A83" s="128">
        <v>74</v>
      </c>
      <c r="B83" s="122" t="s">
        <v>207</v>
      </c>
      <c r="C83" s="121" t="s">
        <v>178</v>
      </c>
      <c r="D83" s="140" t="s">
        <v>225</v>
      </c>
    </row>
    <row r="84" spans="1:4" x14ac:dyDescent="0.25">
      <c r="A84" s="128">
        <v>75</v>
      </c>
      <c r="B84" s="122" t="s">
        <v>165</v>
      </c>
      <c r="C84" s="121" t="s">
        <v>178</v>
      </c>
      <c r="D84" s="129" t="s">
        <v>226</v>
      </c>
    </row>
    <row r="85" spans="1:4" x14ac:dyDescent="0.25">
      <c r="A85" s="128">
        <v>76</v>
      </c>
      <c r="B85" s="122" t="s">
        <v>221</v>
      </c>
      <c r="C85" s="121" t="s">
        <v>211</v>
      </c>
      <c r="D85" s="141">
        <v>22808.732</v>
      </c>
    </row>
    <row r="86" spans="1:4" x14ac:dyDescent="0.25">
      <c r="A86" s="128">
        <v>77</v>
      </c>
      <c r="B86" s="122" t="s">
        <v>222</v>
      </c>
      <c r="C86" s="121" t="s">
        <v>176</v>
      </c>
      <c r="D86" s="142">
        <f>4561.86+72792.48</f>
        <v>77354.34</v>
      </c>
    </row>
    <row r="87" spans="1:4" x14ac:dyDescent="0.25">
      <c r="A87" s="128">
        <v>78</v>
      </c>
      <c r="B87" s="122" t="s">
        <v>213</v>
      </c>
      <c r="C87" s="121" t="s">
        <v>176</v>
      </c>
      <c r="D87" s="142">
        <v>58457.24</v>
      </c>
    </row>
    <row r="88" spans="1:4" x14ac:dyDescent="0.25">
      <c r="A88" s="128">
        <v>79</v>
      </c>
      <c r="B88" s="122" t="s">
        <v>214</v>
      </c>
      <c r="C88" s="121" t="s">
        <v>176</v>
      </c>
      <c r="D88" s="142">
        <v>18897.099999999999</v>
      </c>
    </row>
    <row r="89" spans="1:4" x14ac:dyDescent="0.25">
      <c r="A89" s="128">
        <v>80</v>
      </c>
      <c r="B89" s="122" t="s">
        <v>215</v>
      </c>
      <c r="C89" s="121" t="s">
        <v>176</v>
      </c>
      <c r="D89" s="129">
        <f>D86</f>
        <v>77354.34</v>
      </c>
    </row>
    <row r="90" spans="1:4" x14ac:dyDescent="0.25">
      <c r="A90" s="128">
        <v>81</v>
      </c>
      <c r="B90" s="122" t="s">
        <v>216</v>
      </c>
      <c r="C90" s="121" t="s">
        <v>176</v>
      </c>
      <c r="D90" s="129">
        <f>D89</f>
        <v>77354.34</v>
      </c>
    </row>
    <row r="91" spans="1:4" ht="14.25" customHeight="1" x14ac:dyDescent="0.25">
      <c r="A91" s="128">
        <v>82</v>
      </c>
      <c r="B91" s="130" t="s">
        <v>217</v>
      </c>
      <c r="C91" s="121" t="s">
        <v>176</v>
      </c>
      <c r="D91" s="129">
        <f>D89-D90</f>
        <v>0</v>
      </c>
    </row>
    <row r="92" spans="1:4" ht="14.25" customHeight="1" x14ac:dyDescent="0.25">
      <c r="A92" s="128">
        <v>83</v>
      </c>
      <c r="B92" s="130" t="s">
        <v>218</v>
      </c>
      <c r="C92" s="121" t="s">
        <v>176</v>
      </c>
      <c r="D92" s="129">
        <v>0</v>
      </c>
    </row>
    <row r="93" spans="1:4" x14ac:dyDescent="0.25">
      <c r="A93" s="127" t="s">
        <v>227</v>
      </c>
      <c r="B93" s="127"/>
      <c r="C93" s="127"/>
      <c r="D93" s="127"/>
    </row>
    <row r="94" spans="1:4" x14ac:dyDescent="0.25">
      <c r="A94" s="128">
        <v>84</v>
      </c>
      <c r="B94" s="122" t="s">
        <v>200</v>
      </c>
      <c r="C94" s="121" t="s">
        <v>201</v>
      </c>
      <c r="D94" s="129"/>
    </row>
    <row r="95" spans="1:4" x14ac:dyDescent="0.25">
      <c r="A95" s="128">
        <v>85</v>
      </c>
      <c r="B95" s="122" t="s">
        <v>202</v>
      </c>
      <c r="C95" s="121" t="s">
        <v>201</v>
      </c>
      <c r="D95" s="129"/>
    </row>
    <row r="96" spans="1:4" x14ac:dyDescent="0.25">
      <c r="A96" s="128">
        <v>86</v>
      </c>
      <c r="B96" s="122" t="s">
        <v>203</v>
      </c>
      <c r="C96" s="121" t="s">
        <v>228</v>
      </c>
      <c r="D96" s="129"/>
    </row>
    <row r="97" spans="1:4" x14ac:dyDescent="0.25">
      <c r="A97" s="128">
        <v>87</v>
      </c>
      <c r="B97" s="122" t="s">
        <v>204</v>
      </c>
      <c r="C97" s="121" t="s">
        <v>176</v>
      </c>
      <c r="D97" s="129"/>
    </row>
    <row r="98" spans="1:4" x14ac:dyDescent="0.25">
      <c r="A98" s="127" t="s">
        <v>229</v>
      </c>
      <c r="B98" s="127"/>
      <c r="C98" s="127"/>
      <c r="D98" s="127"/>
    </row>
    <row r="99" spans="1:4" x14ac:dyDescent="0.25">
      <c r="A99" s="128">
        <v>88</v>
      </c>
      <c r="B99" s="122" t="s">
        <v>230</v>
      </c>
      <c r="C99" s="121" t="s">
        <v>201</v>
      </c>
      <c r="D99" s="129">
        <v>1</v>
      </c>
    </row>
    <row r="100" spans="1:4" x14ac:dyDescent="0.25">
      <c r="A100" s="128">
        <v>89</v>
      </c>
      <c r="B100" s="122" t="s">
        <v>231</v>
      </c>
      <c r="C100" s="121" t="s">
        <v>201</v>
      </c>
      <c r="D100" s="129">
        <v>0</v>
      </c>
    </row>
    <row r="101" spans="1:4" ht="15" customHeight="1" x14ac:dyDescent="0.25">
      <c r="A101" s="128">
        <v>90</v>
      </c>
      <c r="B101" s="122" t="s">
        <v>232</v>
      </c>
      <c r="C101" s="121" t="s">
        <v>176</v>
      </c>
      <c r="D101" s="129">
        <v>71448.429999999993</v>
      </c>
    </row>
    <row r="102" spans="1:4" x14ac:dyDescent="0.25">
      <c r="A102" s="143" t="s">
        <v>233</v>
      </c>
    </row>
    <row r="103" spans="1:4" x14ac:dyDescent="0.25">
      <c r="D103" s="118" t="s">
        <v>138</v>
      </c>
    </row>
  </sheetData>
  <mergeCells count="11">
    <mergeCell ref="A30:D30"/>
    <mergeCell ref="A35:D35"/>
    <mergeCell ref="A42:D42"/>
    <mergeCell ref="A93:D93"/>
    <mergeCell ref="A98:D98"/>
    <mergeCell ref="A1:D1"/>
    <mergeCell ref="A2:D2"/>
    <mergeCell ref="A3:D3"/>
    <mergeCell ref="A8:D8"/>
    <mergeCell ref="A26:D26"/>
    <mergeCell ref="B27:D27"/>
  </mergeCells>
  <pageMargins left="0.46" right="0.19" top="0.32" bottom="0.31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4"/>
  <sheetViews>
    <sheetView showZeros="0" topLeftCell="A131" zoomScaleNormal="100" workbookViewId="0">
      <selection activeCell="C173" sqref="C173"/>
    </sheetView>
  </sheetViews>
  <sheetFormatPr defaultColWidth="8.85546875" defaultRowHeight="12.75" outlineLevelRow="1" x14ac:dyDescent="0.2"/>
  <cols>
    <col min="1" max="1" width="0.7109375" style="1" customWidth="1"/>
    <col min="2" max="2" width="42" style="1" customWidth="1"/>
    <col min="3" max="3" width="9.7109375" style="1" customWidth="1"/>
    <col min="4" max="4" width="10.7109375" style="1" customWidth="1"/>
    <col min="5" max="5" width="10.85546875" style="1" customWidth="1"/>
    <col min="6" max="6" width="17.85546875" style="15" hidden="1" customWidth="1"/>
    <col min="7" max="7" width="22" style="99" customWidth="1"/>
    <col min="8" max="8" width="12.140625" style="1" customWidth="1"/>
    <col min="9" max="9" width="11.42578125" style="1" customWidth="1"/>
    <col min="10" max="255" width="8.85546875" style="1"/>
    <col min="256" max="256" width="5.85546875" style="1" customWidth="1"/>
    <col min="257" max="257" width="37" style="1" customWidth="1"/>
    <col min="258" max="258" width="9.7109375" style="1" customWidth="1"/>
    <col min="259" max="259" width="10.7109375" style="1" customWidth="1"/>
    <col min="260" max="260" width="10.85546875" style="1" customWidth="1"/>
    <col min="261" max="261" width="17.85546875" style="1" customWidth="1"/>
    <col min="262" max="262" width="18.5703125" style="1" customWidth="1"/>
    <col min="263" max="511" width="8.85546875" style="1"/>
    <col min="512" max="512" width="5.85546875" style="1" customWidth="1"/>
    <col min="513" max="513" width="37" style="1" customWidth="1"/>
    <col min="514" max="514" width="9.7109375" style="1" customWidth="1"/>
    <col min="515" max="515" width="10.7109375" style="1" customWidth="1"/>
    <col min="516" max="516" width="10.85546875" style="1" customWidth="1"/>
    <col min="517" max="517" width="17.85546875" style="1" customWidth="1"/>
    <col min="518" max="518" width="18.5703125" style="1" customWidth="1"/>
    <col min="519" max="767" width="8.85546875" style="1"/>
    <col min="768" max="768" width="5.85546875" style="1" customWidth="1"/>
    <col min="769" max="769" width="37" style="1" customWidth="1"/>
    <col min="770" max="770" width="9.7109375" style="1" customWidth="1"/>
    <col min="771" max="771" width="10.7109375" style="1" customWidth="1"/>
    <col min="772" max="772" width="10.85546875" style="1" customWidth="1"/>
    <col min="773" max="773" width="17.85546875" style="1" customWidth="1"/>
    <col min="774" max="774" width="18.5703125" style="1" customWidth="1"/>
    <col min="775" max="1023" width="8.85546875" style="1"/>
    <col min="1024" max="1024" width="5.85546875" style="1" customWidth="1"/>
    <col min="1025" max="1025" width="37" style="1" customWidth="1"/>
    <col min="1026" max="1026" width="9.7109375" style="1" customWidth="1"/>
    <col min="1027" max="1027" width="10.7109375" style="1" customWidth="1"/>
    <col min="1028" max="1028" width="10.85546875" style="1" customWidth="1"/>
    <col min="1029" max="1029" width="17.85546875" style="1" customWidth="1"/>
    <col min="1030" max="1030" width="18.5703125" style="1" customWidth="1"/>
    <col min="1031" max="1279" width="8.85546875" style="1"/>
    <col min="1280" max="1280" width="5.85546875" style="1" customWidth="1"/>
    <col min="1281" max="1281" width="37" style="1" customWidth="1"/>
    <col min="1282" max="1282" width="9.7109375" style="1" customWidth="1"/>
    <col min="1283" max="1283" width="10.7109375" style="1" customWidth="1"/>
    <col min="1284" max="1284" width="10.85546875" style="1" customWidth="1"/>
    <col min="1285" max="1285" width="17.85546875" style="1" customWidth="1"/>
    <col min="1286" max="1286" width="18.5703125" style="1" customWidth="1"/>
    <col min="1287" max="1535" width="8.85546875" style="1"/>
    <col min="1536" max="1536" width="5.85546875" style="1" customWidth="1"/>
    <col min="1537" max="1537" width="37" style="1" customWidth="1"/>
    <col min="1538" max="1538" width="9.7109375" style="1" customWidth="1"/>
    <col min="1539" max="1539" width="10.7109375" style="1" customWidth="1"/>
    <col min="1540" max="1540" width="10.85546875" style="1" customWidth="1"/>
    <col min="1541" max="1541" width="17.85546875" style="1" customWidth="1"/>
    <col min="1542" max="1542" width="18.5703125" style="1" customWidth="1"/>
    <col min="1543" max="1791" width="8.85546875" style="1"/>
    <col min="1792" max="1792" width="5.85546875" style="1" customWidth="1"/>
    <col min="1793" max="1793" width="37" style="1" customWidth="1"/>
    <col min="1794" max="1794" width="9.7109375" style="1" customWidth="1"/>
    <col min="1795" max="1795" width="10.7109375" style="1" customWidth="1"/>
    <col min="1796" max="1796" width="10.85546875" style="1" customWidth="1"/>
    <col min="1797" max="1797" width="17.85546875" style="1" customWidth="1"/>
    <col min="1798" max="1798" width="18.5703125" style="1" customWidth="1"/>
    <col min="1799" max="2047" width="8.85546875" style="1"/>
    <col min="2048" max="2048" width="5.85546875" style="1" customWidth="1"/>
    <col min="2049" max="2049" width="37" style="1" customWidth="1"/>
    <col min="2050" max="2050" width="9.7109375" style="1" customWidth="1"/>
    <col min="2051" max="2051" width="10.7109375" style="1" customWidth="1"/>
    <col min="2052" max="2052" width="10.85546875" style="1" customWidth="1"/>
    <col min="2053" max="2053" width="17.85546875" style="1" customWidth="1"/>
    <col min="2054" max="2054" width="18.5703125" style="1" customWidth="1"/>
    <col min="2055" max="2303" width="8.85546875" style="1"/>
    <col min="2304" max="2304" width="5.85546875" style="1" customWidth="1"/>
    <col min="2305" max="2305" width="37" style="1" customWidth="1"/>
    <col min="2306" max="2306" width="9.7109375" style="1" customWidth="1"/>
    <col min="2307" max="2307" width="10.7109375" style="1" customWidth="1"/>
    <col min="2308" max="2308" width="10.85546875" style="1" customWidth="1"/>
    <col min="2309" max="2309" width="17.85546875" style="1" customWidth="1"/>
    <col min="2310" max="2310" width="18.5703125" style="1" customWidth="1"/>
    <col min="2311" max="2559" width="8.85546875" style="1"/>
    <col min="2560" max="2560" width="5.85546875" style="1" customWidth="1"/>
    <col min="2561" max="2561" width="37" style="1" customWidth="1"/>
    <col min="2562" max="2562" width="9.7109375" style="1" customWidth="1"/>
    <col min="2563" max="2563" width="10.7109375" style="1" customWidth="1"/>
    <col min="2564" max="2564" width="10.85546875" style="1" customWidth="1"/>
    <col min="2565" max="2565" width="17.85546875" style="1" customWidth="1"/>
    <col min="2566" max="2566" width="18.5703125" style="1" customWidth="1"/>
    <col min="2567" max="2815" width="8.85546875" style="1"/>
    <col min="2816" max="2816" width="5.85546875" style="1" customWidth="1"/>
    <col min="2817" max="2817" width="37" style="1" customWidth="1"/>
    <col min="2818" max="2818" width="9.7109375" style="1" customWidth="1"/>
    <col min="2819" max="2819" width="10.7109375" style="1" customWidth="1"/>
    <col min="2820" max="2820" width="10.85546875" style="1" customWidth="1"/>
    <col min="2821" max="2821" width="17.85546875" style="1" customWidth="1"/>
    <col min="2822" max="2822" width="18.5703125" style="1" customWidth="1"/>
    <col min="2823" max="3071" width="8.85546875" style="1"/>
    <col min="3072" max="3072" width="5.85546875" style="1" customWidth="1"/>
    <col min="3073" max="3073" width="37" style="1" customWidth="1"/>
    <col min="3074" max="3074" width="9.7109375" style="1" customWidth="1"/>
    <col min="3075" max="3075" width="10.7109375" style="1" customWidth="1"/>
    <col min="3076" max="3076" width="10.85546875" style="1" customWidth="1"/>
    <col min="3077" max="3077" width="17.85546875" style="1" customWidth="1"/>
    <col min="3078" max="3078" width="18.5703125" style="1" customWidth="1"/>
    <col min="3079" max="3327" width="8.85546875" style="1"/>
    <col min="3328" max="3328" width="5.85546875" style="1" customWidth="1"/>
    <col min="3329" max="3329" width="37" style="1" customWidth="1"/>
    <col min="3330" max="3330" width="9.7109375" style="1" customWidth="1"/>
    <col min="3331" max="3331" width="10.7109375" style="1" customWidth="1"/>
    <col min="3332" max="3332" width="10.85546875" style="1" customWidth="1"/>
    <col min="3333" max="3333" width="17.85546875" style="1" customWidth="1"/>
    <col min="3334" max="3334" width="18.5703125" style="1" customWidth="1"/>
    <col min="3335" max="3583" width="8.85546875" style="1"/>
    <col min="3584" max="3584" width="5.85546875" style="1" customWidth="1"/>
    <col min="3585" max="3585" width="37" style="1" customWidth="1"/>
    <col min="3586" max="3586" width="9.7109375" style="1" customWidth="1"/>
    <col min="3587" max="3587" width="10.7109375" style="1" customWidth="1"/>
    <col min="3588" max="3588" width="10.85546875" style="1" customWidth="1"/>
    <col min="3589" max="3589" width="17.85546875" style="1" customWidth="1"/>
    <col min="3590" max="3590" width="18.5703125" style="1" customWidth="1"/>
    <col min="3591" max="3839" width="8.85546875" style="1"/>
    <col min="3840" max="3840" width="5.85546875" style="1" customWidth="1"/>
    <col min="3841" max="3841" width="37" style="1" customWidth="1"/>
    <col min="3842" max="3842" width="9.7109375" style="1" customWidth="1"/>
    <col min="3843" max="3843" width="10.7109375" style="1" customWidth="1"/>
    <col min="3844" max="3844" width="10.85546875" style="1" customWidth="1"/>
    <col min="3845" max="3845" width="17.85546875" style="1" customWidth="1"/>
    <col min="3846" max="3846" width="18.5703125" style="1" customWidth="1"/>
    <col min="3847" max="4095" width="8.85546875" style="1"/>
    <col min="4096" max="4096" width="5.85546875" style="1" customWidth="1"/>
    <col min="4097" max="4097" width="37" style="1" customWidth="1"/>
    <col min="4098" max="4098" width="9.7109375" style="1" customWidth="1"/>
    <col min="4099" max="4099" width="10.7109375" style="1" customWidth="1"/>
    <col min="4100" max="4100" width="10.85546875" style="1" customWidth="1"/>
    <col min="4101" max="4101" width="17.85546875" style="1" customWidth="1"/>
    <col min="4102" max="4102" width="18.5703125" style="1" customWidth="1"/>
    <col min="4103" max="4351" width="8.85546875" style="1"/>
    <col min="4352" max="4352" width="5.85546875" style="1" customWidth="1"/>
    <col min="4353" max="4353" width="37" style="1" customWidth="1"/>
    <col min="4354" max="4354" width="9.7109375" style="1" customWidth="1"/>
    <col min="4355" max="4355" width="10.7109375" style="1" customWidth="1"/>
    <col min="4356" max="4356" width="10.85546875" style="1" customWidth="1"/>
    <col min="4357" max="4357" width="17.85546875" style="1" customWidth="1"/>
    <col min="4358" max="4358" width="18.5703125" style="1" customWidth="1"/>
    <col min="4359" max="4607" width="8.85546875" style="1"/>
    <col min="4608" max="4608" width="5.85546875" style="1" customWidth="1"/>
    <col min="4609" max="4609" width="37" style="1" customWidth="1"/>
    <col min="4610" max="4610" width="9.7109375" style="1" customWidth="1"/>
    <col min="4611" max="4611" width="10.7109375" style="1" customWidth="1"/>
    <col min="4612" max="4612" width="10.85546875" style="1" customWidth="1"/>
    <col min="4613" max="4613" width="17.85546875" style="1" customWidth="1"/>
    <col min="4614" max="4614" width="18.5703125" style="1" customWidth="1"/>
    <col min="4615" max="4863" width="8.85546875" style="1"/>
    <col min="4864" max="4864" width="5.85546875" style="1" customWidth="1"/>
    <col min="4865" max="4865" width="37" style="1" customWidth="1"/>
    <col min="4866" max="4866" width="9.7109375" style="1" customWidth="1"/>
    <col min="4867" max="4867" width="10.7109375" style="1" customWidth="1"/>
    <col min="4868" max="4868" width="10.85546875" style="1" customWidth="1"/>
    <col min="4869" max="4869" width="17.85546875" style="1" customWidth="1"/>
    <col min="4870" max="4870" width="18.5703125" style="1" customWidth="1"/>
    <col min="4871" max="5119" width="8.85546875" style="1"/>
    <col min="5120" max="5120" width="5.85546875" style="1" customWidth="1"/>
    <col min="5121" max="5121" width="37" style="1" customWidth="1"/>
    <col min="5122" max="5122" width="9.7109375" style="1" customWidth="1"/>
    <col min="5123" max="5123" width="10.7109375" style="1" customWidth="1"/>
    <col min="5124" max="5124" width="10.85546875" style="1" customWidth="1"/>
    <col min="5125" max="5125" width="17.85546875" style="1" customWidth="1"/>
    <col min="5126" max="5126" width="18.5703125" style="1" customWidth="1"/>
    <col min="5127" max="5375" width="8.85546875" style="1"/>
    <col min="5376" max="5376" width="5.85546875" style="1" customWidth="1"/>
    <col min="5377" max="5377" width="37" style="1" customWidth="1"/>
    <col min="5378" max="5378" width="9.7109375" style="1" customWidth="1"/>
    <col min="5379" max="5379" width="10.7109375" style="1" customWidth="1"/>
    <col min="5380" max="5380" width="10.85546875" style="1" customWidth="1"/>
    <col min="5381" max="5381" width="17.85546875" style="1" customWidth="1"/>
    <col min="5382" max="5382" width="18.5703125" style="1" customWidth="1"/>
    <col min="5383" max="5631" width="8.85546875" style="1"/>
    <col min="5632" max="5632" width="5.85546875" style="1" customWidth="1"/>
    <col min="5633" max="5633" width="37" style="1" customWidth="1"/>
    <col min="5634" max="5634" width="9.7109375" style="1" customWidth="1"/>
    <col min="5635" max="5635" width="10.7109375" style="1" customWidth="1"/>
    <col min="5636" max="5636" width="10.85546875" style="1" customWidth="1"/>
    <col min="5637" max="5637" width="17.85546875" style="1" customWidth="1"/>
    <col min="5638" max="5638" width="18.5703125" style="1" customWidth="1"/>
    <col min="5639" max="5887" width="8.85546875" style="1"/>
    <col min="5888" max="5888" width="5.85546875" style="1" customWidth="1"/>
    <col min="5889" max="5889" width="37" style="1" customWidth="1"/>
    <col min="5890" max="5890" width="9.7109375" style="1" customWidth="1"/>
    <col min="5891" max="5891" width="10.7109375" style="1" customWidth="1"/>
    <col min="5892" max="5892" width="10.85546875" style="1" customWidth="1"/>
    <col min="5893" max="5893" width="17.85546875" style="1" customWidth="1"/>
    <col min="5894" max="5894" width="18.5703125" style="1" customWidth="1"/>
    <col min="5895" max="6143" width="8.85546875" style="1"/>
    <col min="6144" max="6144" width="5.85546875" style="1" customWidth="1"/>
    <col min="6145" max="6145" width="37" style="1" customWidth="1"/>
    <col min="6146" max="6146" width="9.7109375" style="1" customWidth="1"/>
    <col min="6147" max="6147" width="10.7109375" style="1" customWidth="1"/>
    <col min="6148" max="6148" width="10.85546875" style="1" customWidth="1"/>
    <col min="6149" max="6149" width="17.85546875" style="1" customWidth="1"/>
    <col min="6150" max="6150" width="18.5703125" style="1" customWidth="1"/>
    <col min="6151" max="6399" width="8.85546875" style="1"/>
    <col min="6400" max="6400" width="5.85546875" style="1" customWidth="1"/>
    <col min="6401" max="6401" width="37" style="1" customWidth="1"/>
    <col min="6402" max="6402" width="9.7109375" style="1" customWidth="1"/>
    <col min="6403" max="6403" width="10.7109375" style="1" customWidth="1"/>
    <col min="6404" max="6404" width="10.85546875" style="1" customWidth="1"/>
    <col min="6405" max="6405" width="17.85546875" style="1" customWidth="1"/>
    <col min="6406" max="6406" width="18.5703125" style="1" customWidth="1"/>
    <col min="6407" max="6655" width="8.85546875" style="1"/>
    <col min="6656" max="6656" width="5.85546875" style="1" customWidth="1"/>
    <col min="6657" max="6657" width="37" style="1" customWidth="1"/>
    <col min="6658" max="6658" width="9.7109375" style="1" customWidth="1"/>
    <col min="6659" max="6659" width="10.7109375" style="1" customWidth="1"/>
    <col min="6660" max="6660" width="10.85546875" style="1" customWidth="1"/>
    <col min="6661" max="6661" width="17.85546875" style="1" customWidth="1"/>
    <col min="6662" max="6662" width="18.5703125" style="1" customWidth="1"/>
    <col min="6663" max="6911" width="8.85546875" style="1"/>
    <col min="6912" max="6912" width="5.85546875" style="1" customWidth="1"/>
    <col min="6913" max="6913" width="37" style="1" customWidth="1"/>
    <col min="6914" max="6914" width="9.7109375" style="1" customWidth="1"/>
    <col min="6915" max="6915" width="10.7109375" style="1" customWidth="1"/>
    <col min="6916" max="6916" width="10.85546875" style="1" customWidth="1"/>
    <col min="6917" max="6917" width="17.85546875" style="1" customWidth="1"/>
    <col min="6918" max="6918" width="18.5703125" style="1" customWidth="1"/>
    <col min="6919" max="7167" width="8.85546875" style="1"/>
    <col min="7168" max="7168" width="5.85546875" style="1" customWidth="1"/>
    <col min="7169" max="7169" width="37" style="1" customWidth="1"/>
    <col min="7170" max="7170" width="9.7109375" style="1" customWidth="1"/>
    <col min="7171" max="7171" width="10.7109375" style="1" customWidth="1"/>
    <col min="7172" max="7172" width="10.85546875" style="1" customWidth="1"/>
    <col min="7173" max="7173" width="17.85546875" style="1" customWidth="1"/>
    <col min="7174" max="7174" width="18.5703125" style="1" customWidth="1"/>
    <col min="7175" max="7423" width="8.85546875" style="1"/>
    <col min="7424" max="7424" width="5.85546875" style="1" customWidth="1"/>
    <col min="7425" max="7425" width="37" style="1" customWidth="1"/>
    <col min="7426" max="7426" width="9.7109375" style="1" customWidth="1"/>
    <col min="7427" max="7427" width="10.7109375" style="1" customWidth="1"/>
    <col min="7428" max="7428" width="10.85546875" style="1" customWidth="1"/>
    <col min="7429" max="7429" width="17.85546875" style="1" customWidth="1"/>
    <col min="7430" max="7430" width="18.5703125" style="1" customWidth="1"/>
    <col min="7431" max="7679" width="8.85546875" style="1"/>
    <col min="7680" max="7680" width="5.85546875" style="1" customWidth="1"/>
    <col min="7681" max="7681" width="37" style="1" customWidth="1"/>
    <col min="7682" max="7682" width="9.7109375" style="1" customWidth="1"/>
    <col min="7683" max="7683" width="10.7109375" style="1" customWidth="1"/>
    <col min="7684" max="7684" width="10.85546875" style="1" customWidth="1"/>
    <col min="7685" max="7685" width="17.85546875" style="1" customWidth="1"/>
    <col min="7686" max="7686" width="18.5703125" style="1" customWidth="1"/>
    <col min="7687" max="7935" width="8.85546875" style="1"/>
    <col min="7936" max="7936" width="5.85546875" style="1" customWidth="1"/>
    <col min="7937" max="7937" width="37" style="1" customWidth="1"/>
    <col min="7938" max="7938" width="9.7109375" style="1" customWidth="1"/>
    <col min="7939" max="7939" width="10.7109375" style="1" customWidth="1"/>
    <col min="7940" max="7940" width="10.85546875" style="1" customWidth="1"/>
    <col min="7941" max="7941" width="17.85546875" style="1" customWidth="1"/>
    <col min="7942" max="7942" width="18.5703125" style="1" customWidth="1"/>
    <col min="7943" max="8191" width="8.85546875" style="1"/>
    <col min="8192" max="8192" width="5.85546875" style="1" customWidth="1"/>
    <col min="8193" max="8193" width="37" style="1" customWidth="1"/>
    <col min="8194" max="8194" width="9.7109375" style="1" customWidth="1"/>
    <col min="8195" max="8195" width="10.7109375" style="1" customWidth="1"/>
    <col min="8196" max="8196" width="10.85546875" style="1" customWidth="1"/>
    <col min="8197" max="8197" width="17.85546875" style="1" customWidth="1"/>
    <col min="8198" max="8198" width="18.5703125" style="1" customWidth="1"/>
    <col min="8199" max="8447" width="8.85546875" style="1"/>
    <col min="8448" max="8448" width="5.85546875" style="1" customWidth="1"/>
    <col min="8449" max="8449" width="37" style="1" customWidth="1"/>
    <col min="8450" max="8450" width="9.7109375" style="1" customWidth="1"/>
    <col min="8451" max="8451" width="10.7109375" style="1" customWidth="1"/>
    <col min="8452" max="8452" width="10.85546875" style="1" customWidth="1"/>
    <col min="8453" max="8453" width="17.85546875" style="1" customWidth="1"/>
    <col min="8454" max="8454" width="18.5703125" style="1" customWidth="1"/>
    <col min="8455" max="8703" width="8.85546875" style="1"/>
    <col min="8704" max="8704" width="5.85546875" style="1" customWidth="1"/>
    <col min="8705" max="8705" width="37" style="1" customWidth="1"/>
    <col min="8706" max="8706" width="9.7109375" style="1" customWidth="1"/>
    <col min="8707" max="8707" width="10.7109375" style="1" customWidth="1"/>
    <col min="8708" max="8708" width="10.85546875" style="1" customWidth="1"/>
    <col min="8709" max="8709" width="17.85546875" style="1" customWidth="1"/>
    <col min="8710" max="8710" width="18.5703125" style="1" customWidth="1"/>
    <col min="8711" max="8959" width="8.85546875" style="1"/>
    <col min="8960" max="8960" width="5.85546875" style="1" customWidth="1"/>
    <col min="8961" max="8961" width="37" style="1" customWidth="1"/>
    <col min="8962" max="8962" width="9.7109375" style="1" customWidth="1"/>
    <col min="8963" max="8963" width="10.7109375" style="1" customWidth="1"/>
    <col min="8964" max="8964" width="10.85546875" style="1" customWidth="1"/>
    <col min="8965" max="8965" width="17.85546875" style="1" customWidth="1"/>
    <col min="8966" max="8966" width="18.5703125" style="1" customWidth="1"/>
    <col min="8967" max="9215" width="8.85546875" style="1"/>
    <col min="9216" max="9216" width="5.85546875" style="1" customWidth="1"/>
    <col min="9217" max="9217" width="37" style="1" customWidth="1"/>
    <col min="9218" max="9218" width="9.7109375" style="1" customWidth="1"/>
    <col min="9219" max="9219" width="10.7109375" style="1" customWidth="1"/>
    <col min="9220" max="9220" width="10.85546875" style="1" customWidth="1"/>
    <col min="9221" max="9221" width="17.85546875" style="1" customWidth="1"/>
    <col min="9222" max="9222" width="18.5703125" style="1" customWidth="1"/>
    <col min="9223" max="9471" width="8.85546875" style="1"/>
    <col min="9472" max="9472" width="5.85546875" style="1" customWidth="1"/>
    <col min="9473" max="9473" width="37" style="1" customWidth="1"/>
    <col min="9474" max="9474" width="9.7109375" style="1" customWidth="1"/>
    <col min="9475" max="9475" width="10.7109375" style="1" customWidth="1"/>
    <col min="9476" max="9476" width="10.85546875" style="1" customWidth="1"/>
    <col min="9477" max="9477" width="17.85546875" style="1" customWidth="1"/>
    <col min="9478" max="9478" width="18.5703125" style="1" customWidth="1"/>
    <col min="9479" max="9727" width="8.85546875" style="1"/>
    <col min="9728" max="9728" width="5.85546875" style="1" customWidth="1"/>
    <col min="9729" max="9729" width="37" style="1" customWidth="1"/>
    <col min="9730" max="9730" width="9.7109375" style="1" customWidth="1"/>
    <col min="9731" max="9731" width="10.7109375" style="1" customWidth="1"/>
    <col min="9732" max="9732" width="10.85546875" style="1" customWidth="1"/>
    <col min="9733" max="9733" width="17.85546875" style="1" customWidth="1"/>
    <col min="9734" max="9734" width="18.5703125" style="1" customWidth="1"/>
    <col min="9735" max="9983" width="8.85546875" style="1"/>
    <col min="9984" max="9984" width="5.85546875" style="1" customWidth="1"/>
    <col min="9985" max="9985" width="37" style="1" customWidth="1"/>
    <col min="9986" max="9986" width="9.7109375" style="1" customWidth="1"/>
    <col min="9987" max="9987" width="10.7109375" style="1" customWidth="1"/>
    <col min="9988" max="9988" width="10.85546875" style="1" customWidth="1"/>
    <col min="9989" max="9989" width="17.85546875" style="1" customWidth="1"/>
    <col min="9990" max="9990" width="18.5703125" style="1" customWidth="1"/>
    <col min="9991" max="10239" width="8.85546875" style="1"/>
    <col min="10240" max="10240" width="5.85546875" style="1" customWidth="1"/>
    <col min="10241" max="10241" width="37" style="1" customWidth="1"/>
    <col min="10242" max="10242" width="9.7109375" style="1" customWidth="1"/>
    <col min="10243" max="10243" width="10.7109375" style="1" customWidth="1"/>
    <col min="10244" max="10244" width="10.85546875" style="1" customWidth="1"/>
    <col min="10245" max="10245" width="17.85546875" style="1" customWidth="1"/>
    <col min="10246" max="10246" width="18.5703125" style="1" customWidth="1"/>
    <col min="10247" max="10495" width="8.85546875" style="1"/>
    <col min="10496" max="10496" width="5.85546875" style="1" customWidth="1"/>
    <col min="10497" max="10497" width="37" style="1" customWidth="1"/>
    <col min="10498" max="10498" width="9.7109375" style="1" customWidth="1"/>
    <col min="10499" max="10499" width="10.7109375" style="1" customWidth="1"/>
    <col min="10500" max="10500" width="10.85546875" style="1" customWidth="1"/>
    <col min="10501" max="10501" width="17.85546875" style="1" customWidth="1"/>
    <col min="10502" max="10502" width="18.5703125" style="1" customWidth="1"/>
    <col min="10503" max="10751" width="8.85546875" style="1"/>
    <col min="10752" max="10752" width="5.85546875" style="1" customWidth="1"/>
    <col min="10753" max="10753" width="37" style="1" customWidth="1"/>
    <col min="10754" max="10754" width="9.7109375" style="1" customWidth="1"/>
    <col min="10755" max="10755" width="10.7109375" style="1" customWidth="1"/>
    <col min="10756" max="10756" width="10.85546875" style="1" customWidth="1"/>
    <col min="10757" max="10757" width="17.85546875" style="1" customWidth="1"/>
    <col min="10758" max="10758" width="18.5703125" style="1" customWidth="1"/>
    <col min="10759" max="11007" width="8.85546875" style="1"/>
    <col min="11008" max="11008" width="5.85546875" style="1" customWidth="1"/>
    <col min="11009" max="11009" width="37" style="1" customWidth="1"/>
    <col min="11010" max="11010" width="9.7109375" style="1" customWidth="1"/>
    <col min="11011" max="11011" width="10.7109375" style="1" customWidth="1"/>
    <col min="11012" max="11012" width="10.85546875" style="1" customWidth="1"/>
    <col min="11013" max="11013" width="17.85546875" style="1" customWidth="1"/>
    <col min="11014" max="11014" width="18.5703125" style="1" customWidth="1"/>
    <col min="11015" max="11263" width="8.85546875" style="1"/>
    <col min="11264" max="11264" width="5.85546875" style="1" customWidth="1"/>
    <col min="11265" max="11265" width="37" style="1" customWidth="1"/>
    <col min="11266" max="11266" width="9.7109375" style="1" customWidth="1"/>
    <col min="11267" max="11267" width="10.7109375" style="1" customWidth="1"/>
    <col min="11268" max="11268" width="10.85546875" style="1" customWidth="1"/>
    <col min="11269" max="11269" width="17.85546875" style="1" customWidth="1"/>
    <col min="11270" max="11270" width="18.5703125" style="1" customWidth="1"/>
    <col min="11271" max="11519" width="8.85546875" style="1"/>
    <col min="11520" max="11520" width="5.85546875" style="1" customWidth="1"/>
    <col min="11521" max="11521" width="37" style="1" customWidth="1"/>
    <col min="11522" max="11522" width="9.7109375" style="1" customWidth="1"/>
    <col min="11523" max="11523" width="10.7109375" style="1" customWidth="1"/>
    <col min="11524" max="11524" width="10.85546875" style="1" customWidth="1"/>
    <col min="11525" max="11525" width="17.85546875" style="1" customWidth="1"/>
    <col min="11526" max="11526" width="18.5703125" style="1" customWidth="1"/>
    <col min="11527" max="11775" width="8.85546875" style="1"/>
    <col min="11776" max="11776" width="5.85546875" style="1" customWidth="1"/>
    <col min="11777" max="11777" width="37" style="1" customWidth="1"/>
    <col min="11778" max="11778" width="9.7109375" style="1" customWidth="1"/>
    <col min="11779" max="11779" width="10.7109375" style="1" customWidth="1"/>
    <col min="11780" max="11780" width="10.85546875" style="1" customWidth="1"/>
    <col min="11781" max="11781" width="17.85546875" style="1" customWidth="1"/>
    <col min="11782" max="11782" width="18.5703125" style="1" customWidth="1"/>
    <col min="11783" max="12031" width="8.85546875" style="1"/>
    <col min="12032" max="12032" width="5.85546875" style="1" customWidth="1"/>
    <col min="12033" max="12033" width="37" style="1" customWidth="1"/>
    <col min="12034" max="12034" width="9.7109375" style="1" customWidth="1"/>
    <col min="12035" max="12035" width="10.7109375" style="1" customWidth="1"/>
    <col min="12036" max="12036" width="10.85546875" style="1" customWidth="1"/>
    <col min="12037" max="12037" width="17.85546875" style="1" customWidth="1"/>
    <col min="12038" max="12038" width="18.5703125" style="1" customWidth="1"/>
    <col min="12039" max="12287" width="8.85546875" style="1"/>
    <col min="12288" max="12288" width="5.85546875" style="1" customWidth="1"/>
    <col min="12289" max="12289" width="37" style="1" customWidth="1"/>
    <col min="12290" max="12290" width="9.7109375" style="1" customWidth="1"/>
    <col min="12291" max="12291" width="10.7109375" style="1" customWidth="1"/>
    <col min="12292" max="12292" width="10.85546875" style="1" customWidth="1"/>
    <col min="12293" max="12293" width="17.85546875" style="1" customWidth="1"/>
    <col min="12294" max="12294" width="18.5703125" style="1" customWidth="1"/>
    <col min="12295" max="12543" width="8.85546875" style="1"/>
    <col min="12544" max="12544" width="5.85546875" style="1" customWidth="1"/>
    <col min="12545" max="12545" width="37" style="1" customWidth="1"/>
    <col min="12546" max="12546" width="9.7109375" style="1" customWidth="1"/>
    <col min="12547" max="12547" width="10.7109375" style="1" customWidth="1"/>
    <col min="12548" max="12548" width="10.85546875" style="1" customWidth="1"/>
    <col min="12549" max="12549" width="17.85546875" style="1" customWidth="1"/>
    <col min="12550" max="12550" width="18.5703125" style="1" customWidth="1"/>
    <col min="12551" max="12799" width="8.85546875" style="1"/>
    <col min="12800" max="12800" width="5.85546875" style="1" customWidth="1"/>
    <col min="12801" max="12801" width="37" style="1" customWidth="1"/>
    <col min="12802" max="12802" width="9.7109375" style="1" customWidth="1"/>
    <col min="12803" max="12803" width="10.7109375" style="1" customWidth="1"/>
    <col min="12804" max="12804" width="10.85546875" style="1" customWidth="1"/>
    <col min="12805" max="12805" width="17.85546875" style="1" customWidth="1"/>
    <col min="12806" max="12806" width="18.5703125" style="1" customWidth="1"/>
    <col min="12807" max="13055" width="8.85546875" style="1"/>
    <col min="13056" max="13056" width="5.85546875" style="1" customWidth="1"/>
    <col min="13057" max="13057" width="37" style="1" customWidth="1"/>
    <col min="13058" max="13058" width="9.7109375" style="1" customWidth="1"/>
    <col min="13059" max="13059" width="10.7109375" style="1" customWidth="1"/>
    <col min="13060" max="13060" width="10.85546875" style="1" customWidth="1"/>
    <col min="13061" max="13061" width="17.85546875" style="1" customWidth="1"/>
    <col min="13062" max="13062" width="18.5703125" style="1" customWidth="1"/>
    <col min="13063" max="13311" width="8.85546875" style="1"/>
    <col min="13312" max="13312" width="5.85546875" style="1" customWidth="1"/>
    <col min="13313" max="13313" width="37" style="1" customWidth="1"/>
    <col min="13314" max="13314" width="9.7109375" style="1" customWidth="1"/>
    <col min="13315" max="13315" width="10.7109375" style="1" customWidth="1"/>
    <col min="13316" max="13316" width="10.85546875" style="1" customWidth="1"/>
    <col min="13317" max="13317" width="17.85546875" style="1" customWidth="1"/>
    <col min="13318" max="13318" width="18.5703125" style="1" customWidth="1"/>
    <col min="13319" max="13567" width="8.85546875" style="1"/>
    <col min="13568" max="13568" width="5.85546875" style="1" customWidth="1"/>
    <col min="13569" max="13569" width="37" style="1" customWidth="1"/>
    <col min="13570" max="13570" width="9.7109375" style="1" customWidth="1"/>
    <col min="13571" max="13571" width="10.7109375" style="1" customWidth="1"/>
    <col min="13572" max="13572" width="10.85546875" style="1" customWidth="1"/>
    <col min="13573" max="13573" width="17.85546875" style="1" customWidth="1"/>
    <col min="13574" max="13574" width="18.5703125" style="1" customWidth="1"/>
    <col min="13575" max="13823" width="8.85546875" style="1"/>
    <col min="13824" max="13824" width="5.85546875" style="1" customWidth="1"/>
    <col min="13825" max="13825" width="37" style="1" customWidth="1"/>
    <col min="13826" max="13826" width="9.7109375" style="1" customWidth="1"/>
    <col min="13827" max="13827" width="10.7109375" style="1" customWidth="1"/>
    <col min="13828" max="13828" width="10.85546875" style="1" customWidth="1"/>
    <col min="13829" max="13829" width="17.85546875" style="1" customWidth="1"/>
    <col min="13830" max="13830" width="18.5703125" style="1" customWidth="1"/>
    <col min="13831" max="14079" width="8.85546875" style="1"/>
    <col min="14080" max="14080" width="5.85546875" style="1" customWidth="1"/>
    <col min="14081" max="14081" width="37" style="1" customWidth="1"/>
    <col min="14082" max="14082" width="9.7109375" style="1" customWidth="1"/>
    <col min="14083" max="14083" width="10.7109375" style="1" customWidth="1"/>
    <col min="14084" max="14084" width="10.85546875" style="1" customWidth="1"/>
    <col min="14085" max="14085" width="17.85546875" style="1" customWidth="1"/>
    <col min="14086" max="14086" width="18.5703125" style="1" customWidth="1"/>
    <col min="14087" max="14335" width="8.85546875" style="1"/>
    <col min="14336" max="14336" width="5.85546875" style="1" customWidth="1"/>
    <col min="14337" max="14337" width="37" style="1" customWidth="1"/>
    <col min="14338" max="14338" width="9.7109375" style="1" customWidth="1"/>
    <col min="14339" max="14339" width="10.7109375" style="1" customWidth="1"/>
    <col min="14340" max="14340" width="10.85546875" style="1" customWidth="1"/>
    <col min="14341" max="14341" width="17.85546875" style="1" customWidth="1"/>
    <col min="14342" max="14342" width="18.5703125" style="1" customWidth="1"/>
    <col min="14343" max="14591" width="8.85546875" style="1"/>
    <col min="14592" max="14592" width="5.85546875" style="1" customWidth="1"/>
    <col min="14593" max="14593" width="37" style="1" customWidth="1"/>
    <col min="14594" max="14594" width="9.7109375" style="1" customWidth="1"/>
    <col min="14595" max="14595" width="10.7109375" style="1" customWidth="1"/>
    <col min="14596" max="14596" width="10.85546875" style="1" customWidth="1"/>
    <col min="14597" max="14597" width="17.85546875" style="1" customWidth="1"/>
    <col min="14598" max="14598" width="18.5703125" style="1" customWidth="1"/>
    <col min="14599" max="14847" width="8.85546875" style="1"/>
    <col min="14848" max="14848" width="5.85546875" style="1" customWidth="1"/>
    <col min="14849" max="14849" width="37" style="1" customWidth="1"/>
    <col min="14850" max="14850" width="9.7109375" style="1" customWidth="1"/>
    <col min="14851" max="14851" width="10.7109375" style="1" customWidth="1"/>
    <col min="14852" max="14852" width="10.85546875" style="1" customWidth="1"/>
    <col min="14853" max="14853" width="17.85546875" style="1" customWidth="1"/>
    <col min="14854" max="14854" width="18.5703125" style="1" customWidth="1"/>
    <col min="14855" max="15103" width="8.85546875" style="1"/>
    <col min="15104" max="15104" width="5.85546875" style="1" customWidth="1"/>
    <col min="15105" max="15105" width="37" style="1" customWidth="1"/>
    <col min="15106" max="15106" width="9.7109375" style="1" customWidth="1"/>
    <col min="15107" max="15107" width="10.7109375" style="1" customWidth="1"/>
    <col min="15108" max="15108" width="10.85546875" style="1" customWidth="1"/>
    <col min="15109" max="15109" width="17.85546875" style="1" customWidth="1"/>
    <col min="15110" max="15110" width="18.5703125" style="1" customWidth="1"/>
    <col min="15111" max="15359" width="8.85546875" style="1"/>
    <col min="15360" max="15360" width="5.85546875" style="1" customWidth="1"/>
    <col min="15361" max="15361" width="37" style="1" customWidth="1"/>
    <col min="15362" max="15362" width="9.7109375" style="1" customWidth="1"/>
    <col min="15363" max="15363" width="10.7109375" style="1" customWidth="1"/>
    <col min="15364" max="15364" width="10.85546875" style="1" customWidth="1"/>
    <col min="15365" max="15365" width="17.85546875" style="1" customWidth="1"/>
    <col min="15366" max="15366" width="18.5703125" style="1" customWidth="1"/>
    <col min="15367" max="15615" width="8.85546875" style="1"/>
    <col min="15616" max="15616" width="5.85546875" style="1" customWidth="1"/>
    <col min="15617" max="15617" width="37" style="1" customWidth="1"/>
    <col min="15618" max="15618" width="9.7109375" style="1" customWidth="1"/>
    <col min="15619" max="15619" width="10.7109375" style="1" customWidth="1"/>
    <col min="15620" max="15620" width="10.85546875" style="1" customWidth="1"/>
    <col min="15621" max="15621" width="17.85546875" style="1" customWidth="1"/>
    <col min="15622" max="15622" width="18.5703125" style="1" customWidth="1"/>
    <col min="15623" max="15871" width="8.85546875" style="1"/>
    <col min="15872" max="15872" width="5.85546875" style="1" customWidth="1"/>
    <col min="15873" max="15873" width="37" style="1" customWidth="1"/>
    <col min="15874" max="15874" width="9.7109375" style="1" customWidth="1"/>
    <col min="15875" max="15875" width="10.7109375" style="1" customWidth="1"/>
    <col min="15876" max="15876" width="10.85546875" style="1" customWidth="1"/>
    <col min="15877" max="15877" width="17.85546875" style="1" customWidth="1"/>
    <col min="15878" max="15878" width="18.5703125" style="1" customWidth="1"/>
    <col min="15879" max="16127" width="8.85546875" style="1"/>
    <col min="16128" max="16128" width="5.85546875" style="1" customWidth="1"/>
    <col min="16129" max="16129" width="37" style="1" customWidth="1"/>
    <col min="16130" max="16130" width="9.7109375" style="1" customWidth="1"/>
    <col min="16131" max="16131" width="10.7109375" style="1" customWidth="1"/>
    <col min="16132" max="16132" width="10.85546875" style="1" customWidth="1"/>
    <col min="16133" max="16133" width="17.85546875" style="1" customWidth="1"/>
    <col min="16134" max="16134" width="18.5703125" style="1" customWidth="1"/>
    <col min="16135" max="16384" width="8.85546875" style="1"/>
  </cols>
  <sheetData>
    <row r="1" spans="1:9" ht="48" hidden="1" customHeight="1" outlineLevel="1" x14ac:dyDescent="0.2">
      <c r="E1" s="104" t="s">
        <v>0</v>
      </c>
      <c r="F1" s="104"/>
      <c r="G1" s="104"/>
    </row>
    <row r="2" spans="1:9" hidden="1" outlineLevel="1" x14ac:dyDescent="0.2">
      <c r="B2" s="2"/>
      <c r="C2" s="2"/>
      <c r="D2" s="2"/>
      <c r="E2" s="2"/>
      <c r="F2" s="3"/>
      <c r="G2" s="4"/>
    </row>
    <row r="3" spans="1:9" hidden="1" outlineLevel="1" x14ac:dyDescent="0.2">
      <c r="B3" s="2"/>
      <c r="C3" s="2"/>
      <c r="D3" s="5" t="s">
        <v>1</v>
      </c>
      <c r="E3" s="2"/>
      <c r="F3" s="3"/>
      <c r="G3" s="4"/>
    </row>
    <row r="4" spans="1:9" hidden="1" outlineLevel="1" x14ac:dyDescent="0.2">
      <c r="B4" s="6"/>
      <c r="C4" s="6"/>
      <c r="D4" s="7" t="s">
        <v>2</v>
      </c>
      <c r="E4" s="6"/>
      <c r="F4" s="8"/>
      <c r="G4" s="9"/>
    </row>
    <row r="5" spans="1:9" hidden="1" outlineLevel="1" x14ac:dyDescent="0.2">
      <c r="B5" s="105" t="s">
        <v>3</v>
      </c>
      <c r="C5" s="105"/>
      <c r="D5" s="105"/>
      <c r="E5" s="105"/>
      <c r="F5" s="105"/>
      <c r="G5" s="105"/>
    </row>
    <row r="6" spans="1:9" hidden="1" outlineLevel="1" x14ac:dyDescent="0.2">
      <c r="B6" s="10" t="s">
        <v>4</v>
      </c>
      <c r="C6" s="6"/>
      <c r="D6" s="6"/>
      <c r="E6" s="6"/>
      <c r="F6" s="8"/>
      <c r="G6" s="11" t="s">
        <v>5</v>
      </c>
    </row>
    <row r="7" spans="1:9" hidden="1" outlineLevel="1" x14ac:dyDescent="0.2">
      <c r="B7" s="2"/>
      <c r="C7" s="2"/>
      <c r="D7" s="2"/>
      <c r="E7" s="2"/>
      <c r="F7" s="3"/>
      <c r="G7" s="4"/>
    </row>
    <row r="8" spans="1:9" s="16" customFormat="1" hidden="1" outlineLevel="1" x14ac:dyDescent="0.2">
      <c r="A8" s="12" t="s">
        <v>6</v>
      </c>
      <c r="B8" s="13"/>
      <c r="C8" s="13"/>
      <c r="D8" s="14" t="s">
        <v>7</v>
      </c>
      <c r="E8" s="4"/>
      <c r="F8" s="15"/>
      <c r="G8" s="13"/>
      <c r="H8" s="4"/>
      <c r="I8" s="4"/>
    </row>
    <row r="9" spans="1:9" s="16" customFormat="1" hidden="1" outlineLevel="1" x14ac:dyDescent="0.2">
      <c r="A9" s="12" t="s">
        <v>8</v>
      </c>
      <c r="B9" s="12"/>
      <c r="C9" s="12"/>
      <c r="D9" s="12"/>
      <c r="E9" s="12"/>
      <c r="F9" s="17"/>
      <c r="G9" s="12"/>
      <c r="H9" s="4"/>
      <c r="I9" s="4"/>
    </row>
    <row r="10" spans="1:9" s="16" customFormat="1" ht="10.15" hidden="1" customHeight="1" outlineLevel="1" x14ac:dyDescent="0.2">
      <c r="A10" s="13"/>
      <c r="B10" s="13"/>
      <c r="C10" s="18" t="s">
        <v>9</v>
      </c>
      <c r="D10" s="19"/>
      <c r="E10" s="1"/>
      <c r="F10" s="20"/>
      <c r="G10" s="21"/>
      <c r="H10" s="4"/>
      <c r="I10" s="4"/>
    </row>
    <row r="11" spans="1:9" s="16" customFormat="1" hidden="1" outlineLevel="1" x14ac:dyDescent="0.2">
      <c r="A11" s="103" t="s">
        <v>10</v>
      </c>
      <c r="B11" s="103"/>
      <c r="C11" s="103"/>
      <c r="D11" s="103"/>
      <c r="E11" s="103"/>
      <c r="F11" s="103"/>
      <c r="G11" s="103"/>
      <c r="H11" s="4"/>
      <c r="I11" s="4"/>
    </row>
    <row r="12" spans="1:9" s="16" customFormat="1" ht="12.75" hidden="1" customHeight="1" outlineLevel="1" x14ac:dyDescent="0.2">
      <c r="A12" s="106" t="s">
        <v>11</v>
      </c>
      <c r="B12" s="106"/>
      <c r="C12" s="106"/>
      <c r="D12" s="106"/>
      <c r="E12" s="106"/>
      <c r="F12" s="106"/>
      <c r="G12" s="106"/>
      <c r="H12" s="4"/>
      <c r="I12" s="4"/>
    </row>
    <row r="13" spans="1:9" s="16" customFormat="1" hidden="1" outlineLevel="1" x14ac:dyDescent="0.2">
      <c r="A13" s="103" t="s">
        <v>12</v>
      </c>
      <c r="B13" s="103"/>
      <c r="C13" s="103"/>
      <c r="D13" s="103"/>
      <c r="E13" s="103"/>
      <c r="F13" s="103"/>
      <c r="G13" s="103"/>
      <c r="H13" s="4"/>
      <c r="I13" s="4"/>
    </row>
    <row r="14" spans="1:9" s="16" customFormat="1" hidden="1" outlineLevel="1" x14ac:dyDescent="0.2">
      <c r="A14" s="103" t="s">
        <v>13</v>
      </c>
      <c r="B14" s="103"/>
      <c r="C14" s="103"/>
      <c r="D14" s="103"/>
      <c r="E14" s="103"/>
      <c r="F14" s="103"/>
      <c r="G14" s="103"/>
      <c r="H14" s="4"/>
      <c r="I14" s="4"/>
    </row>
    <row r="15" spans="1:9" s="16" customFormat="1" hidden="1" outlineLevel="1" x14ac:dyDescent="0.2">
      <c r="A15" s="103" t="s">
        <v>14</v>
      </c>
      <c r="B15" s="103"/>
      <c r="C15" s="103"/>
      <c r="D15" s="103"/>
      <c r="E15" s="103"/>
      <c r="F15" s="103"/>
      <c r="G15" s="103"/>
      <c r="H15" s="2"/>
      <c r="I15" s="2"/>
    </row>
    <row r="16" spans="1:9" s="16" customFormat="1" hidden="1" outlineLevel="1" x14ac:dyDescent="0.2">
      <c r="A16" s="112" t="s">
        <v>15</v>
      </c>
      <c r="B16" s="103"/>
      <c r="C16" s="103"/>
      <c r="D16" s="103"/>
      <c r="E16" s="103"/>
      <c r="F16" s="103"/>
      <c r="G16" s="103"/>
      <c r="H16" s="2"/>
      <c r="I16" s="2"/>
    </row>
    <row r="17" spans="1:9" s="16" customFormat="1" hidden="1" outlineLevel="1" x14ac:dyDescent="0.2">
      <c r="A17" s="103" t="s">
        <v>16</v>
      </c>
      <c r="B17" s="103"/>
      <c r="C17" s="103"/>
      <c r="D17" s="103"/>
      <c r="E17" s="103"/>
      <c r="F17" s="103"/>
      <c r="G17" s="103"/>
      <c r="H17" s="2"/>
      <c r="I17" s="2"/>
    </row>
    <row r="18" spans="1:9" s="16" customFormat="1" hidden="1" outlineLevel="1" x14ac:dyDescent="0.2">
      <c r="A18" s="113" t="s">
        <v>17</v>
      </c>
      <c r="B18" s="113"/>
      <c r="C18" s="23"/>
      <c r="D18" s="24"/>
      <c r="E18" s="2"/>
      <c r="F18" s="3"/>
      <c r="G18" s="4"/>
      <c r="H18" s="2"/>
      <c r="I18" s="2"/>
    </row>
    <row r="19" spans="1:9" s="16" customFormat="1" outlineLevel="1" x14ac:dyDescent="0.2">
      <c r="A19" s="22"/>
      <c r="B19" s="22"/>
      <c r="C19" s="23"/>
      <c r="D19" s="24"/>
      <c r="E19" s="2"/>
      <c r="F19" s="3"/>
      <c r="G19" s="102" t="s">
        <v>160</v>
      </c>
      <c r="H19" s="2"/>
      <c r="I19" s="2"/>
    </row>
    <row r="20" spans="1:9" s="25" customFormat="1" ht="27" customHeight="1" x14ac:dyDescent="0.2">
      <c r="A20" s="114" t="s">
        <v>18</v>
      </c>
      <c r="B20" s="114"/>
      <c r="C20" s="114"/>
      <c r="D20" s="114"/>
      <c r="E20" s="114"/>
      <c r="F20" s="114"/>
      <c r="G20" s="114"/>
    </row>
    <row r="21" spans="1:9" s="25" customFormat="1" ht="15" x14ac:dyDescent="0.25">
      <c r="A21" s="26"/>
      <c r="B21" s="115" t="s">
        <v>19</v>
      </c>
      <c r="C21" s="115"/>
      <c r="D21" s="115"/>
      <c r="E21" s="115"/>
      <c r="F21" s="115"/>
      <c r="G21" s="115"/>
    </row>
    <row r="22" spans="1:9" ht="10.5" customHeight="1" collapsed="1" x14ac:dyDescent="0.2">
      <c r="A22" s="27"/>
      <c r="B22" s="27"/>
      <c r="C22" s="27"/>
      <c r="D22" s="27"/>
      <c r="E22" s="27"/>
      <c r="F22" s="28" t="s">
        <v>20</v>
      </c>
      <c r="G22" s="29"/>
    </row>
    <row r="23" spans="1:9" s="23" customFormat="1" ht="42.75" customHeight="1" x14ac:dyDescent="0.2">
      <c r="A23" s="30"/>
      <c r="B23" s="31" t="s">
        <v>21</v>
      </c>
      <c r="C23" s="107" t="s">
        <v>22</v>
      </c>
      <c r="D23" s="107"/>
      <c r="E23" s="32" t="s">
        <v>23</v>
      </c>
      <c r="F23" s="33"/>
      <c r="G23" s="34" t="s">
        <v>24</v>
      </c>
    </row>
    <row r="24" spans="1:9" s="23" customFormat="1" x14ac:dyDescent="0.2">
      <c r="A24" s="30"/>
      <c r="B24" s="108" t="s">
        <v>25</v>
      </c>
      <c r="C24" s="108"/>
      <c r="D24" s="108"/>
      <c r="E24" s="108"/>
      <c r="F24" s="108"/>
      <c r="G24" s="108"/>
    </row>
    <row r="25" spans="1:9" s="23" customFormat="1" x14ac:dyDescent="0.2">
      <c r="A25" s="30"/>
      <c r="B25" s="35" t="s">
        <v>26</v>
      </c>
      <c r="C25" s="35"/>
      <c r="D25" s="35"/>
      <c r="E25" s="35"/>
      <c r="F25" s="35"/>
      <c r="G25" s="51"/>
    </row>
    <row r="26" spans="1:9" s="23" customFormat="1" x14ac:dyDescent="0.2">
      <c r="A26" s="30"/>
      <c r="B26" s="36" t="s">
        <v>27</v>
      </c>
      <c r="C26" s="37">
        <v>2</v>
      </c>
      <c r="D26" s="38">
        <v>0.12540000000000001</v>
      </c>
      <c r="E26" s="39" t="s">
        <v>28</v>
      </c>
      <c r="F26" s="40"/>
      <c r="G26" s="48">
        <v>261.76</v>
      </c>
    </row>
    <row r="27" spans="1:9" s="23" customFormat="1" hidden="1" x14ac:dyDescent="0.2">
      <c r="A27" s="30"/>
      <c r="B27" s="41"/>
      <c r="C27" s="42"/>
      <c r="D27" s="43"/>
      <c r="E27" s="44"/>
      <c r="F27" s="45"/>
      <c r="G27" s="48"/>
    </row>
    <row r="28" spans="1:9" s="23" customFormat="1" x14ac:dyDescent="0.2">
      <c r="A28" s="30"/>
      <c r="B28" s="46" t="s">
        <v>29</v>
      </c>
      <c r="C28" s="37"/>
      <c r="D28" s="47"/>
      <c r="E28" s="39"/>
      <c r="F28" s="40"/>
      <c r="G28" s="48"/>
    </row>
    <row r="29" spans="1:9" s="23" customFormat="1" x14ac:dyDescent="0.2">
      <c r="A29" s="30"/>
      <c r="B29" s="36" t="s">
        <v>30</v>
      </c>
      <c r="C29" s="37">
        <v>1</v>
      </c>
      <c r="D29" s="38">
        <v>8.0299999999999994</v>
      </c>
      <c r="E29" s="39" t="s">
        <v>31</v>
      </c>
      <c r="F29" s="40"/>
      <c r="G29" s="48">
        <v>3721.74</v>
      </c>
    </row>
    <row r="30" spans="1:9" s="23" customFormat="1" x14ac:dyDescent="0.2">
      <c r="A30" s="30"/>
      <c r="B30" s="36" t="s">
        <v>156</v>
      </c>
      <c r="C30" s="37">
        <v>1</v>
      </c>
      <c r="D30" s="37">
        <v>1</v>
      </c>
      <c r="E30" s="39" t="s">
        <v>32</v>
      </c>
      <c r="F30" s="40"/>
      <c r="G30" s="48">
        <v>246</v>
      </c>
    </row>
    <row r="31" spans="1:9" s="23" customFormat="1" hidden="1" x14ac:dyDescent="0.2">
      <c r="A31" s="30"/>
      <c r="B31" s="36"/>
      <c r="C31" s="37"/>
      <c r="D31" s="38"/>
      <c r="E31" s="39"/>
      <c r="F31" s="40"/>
      <c r="G31" s="48"/>
    </row>
    <row r="32" spans="1:9" s="23" customFormat="1" x14ac:dyDescent="0.2">
      <c r="A32" s="30"/>
      <c r="B32" s="35" t="s">
        <v>33</v>
      </c>
      <c r="C32" s="37"/>
      <c r="D32" s="47"/>
      <c r="E32" s="39"/>
      <c r="F32" s="40"/>
      <c r="G32" s="48"/>
    </row>
    <row r="33" spans="1:7" s="23" customFormat="1" x14ac:dyDescent="0.2">
      <c r="A33" s="30"/>
      <c r="B33" s="36" t="s">
        <v>27</v>
      </c>
      <c r="C33" s="37">
        <v>2</v>
      </c>
      <c r="D33" s="38">
        <v>10.6904</v>
      </c>
      <c r="E33" s="39" t="s">
        <v>34</v>
      </c>
      <c r="F33" s="40"/>
      <c r="G33" s="48">
        <v>2990.25</v>
      </c>
    </row>
    <row r="34" spans="1:7" s="23" customFormat="1" x14ac:dyDescent="0.2">
      <c r="A34" s="30"/>
      <c r="B34" s="49" t="s">
        <v>35</v>
      </c>
      <c r="C34" s="35"/>
      <c r="D34" s="35"/>
      <c r="E34" s="35"/>
      <c r="F34" s="50"/>
      <c r="G34" s="51"/>
    </row>
    <row r="35" spans="1:7" s="23" customFormat="1" x14ac:dyDescent="0.2">
      <c r="A35" s="30"/>
      <c r="B35" s="36" t="s">
        <v>36</v>
      </c>
      <c r="C35" s="37">
        <v>2</v>
      </c>
      <c r="D35" s="38">
        <v>1.1599999999999999</v>
      </c>
      <c r="E35" s="39" t="s">
        <v>37</v>
      </c>
      <c r="F35" s="40"/>
      <c r="G35" s="48">
        <v>2420.66</v>
      </c>
    </row>
    <row r="36" spans="1:7" s="23" customFormat="1" ht="24" x14ac:dyDescent="0.2">
      <c r="A36" s="30"/>
      <c r="B36" s="52" t="s">
        <v>38</v>
      </c>
      <c r="C36" s="37">
        <v>1</v>
      </c>
      <c r="D36" s="47">
        <v>88</v>
      </c>
      <c r="E36" s="39" t="s">
        <v>39</v>
      </c>
      <c r="F36" s="40"/>
      <c r="G36" s="48">
        <v>2303.42</v>
      </c>
    </row>
    <row r="37" spans="1:7" s="23" customFormat="1" x14ac:dyDescent="0.2">
      <c r="A37" s="30"/>
      <c r="B37" s="52" t="s">
        <v>139</v>
      </c>
      <c r="C37" s="37">
        <v>1</v>
      </c>
      <c r="D37" s="47">
        <v>72</v>
      </c>
      <c r="E37" s="39" t="s">
        <v>140</v>
      </c>
      <c r="F37" s="40">
        <v>23.185400000000001</v>
      </c>
      <c r="G37" s="48">
        <v>1669.3488000000002</v>
      </c>
    </row>
    <row r="38" spans="1:7" s="23" customFormat="1" x14ac:dyDescent="0.2">
      <c r="A38" s="30"/>
      <c r="B38" s="36" t="s">
        <v>40</v>
      </c>
      <c r="C38" s="37">
        <v>2</v>
      </c>
      <c r="D38" s="38">
        <v>8.0299999999999994</v>
      </c>
      <c r="E38" s="39" t="s">
        <v>31</v>
      </c>
      <c r="F38" s="40"/>
      <c r="G38" s="48">
        <v>1566.33</v>
      </c>
    </row>
    <row r="39" spans="1:7" s="23" customFormat="1" x14ac:dyDescent="0.2">
      <c r="A39" s="30"/>
      <c r="B39" s="36" t="s">
        <v>41</v>
      </c>
      <c r="C39" s="37">
        <v>1</v>
      </c>
      <c r="D39" s="38">
        <v>8.0299999999999994</v>
      </c>
      <c r="E39" s="39" t="s">
        <v>31</v>
      </c>
      <c r="F39" s="40"/>
      <c r="G39" s="48">
        <v>3178.53</v>
      </c>
    </row>
    <row r="40" spans="1:7" s="23" customFormat="1" x14ac:dyDescent="0.2">
      <c r="A40" s="30"/>
      <c r="B40" s="36" t="s">
        <v>152</v>
      </c>
      <c r="C40" s="37">
        <v>1</v>
      </c>
      <c r="D40" s="37">
        <v>1</v>
      </c>
      <c r="E40" s="39" t="s">
        <v>149</v>
      </c>
      <c r="F40" s="40">
        <v>65.34</v>
      </c>
      <c r="G40" s="48">
        <v>65.34</v>
      </c>
    </row>
    <row r="41" spans="1:7" s="23" customFormat="1" x14ac:dyDescent="0.2">
      <c r="A41" s="30"/>
      <c r="B41" s="35" t="s">
        <v>42</v>
      </c>
      <c r="C41" s="37"/>
      <c r="D41" s="47"/>
      <c r="E41" s="39"/>
      <c r="F41" s="40"/>
      <c r="G41" s="48"/>
    </row>
    <row r="42" spans="1:7" s="23" customFormat="1" ht="24" x14ac:dyDescent="0.2">
      <c r="A42" s="30"/>
      <c r="B42" s="52" t="s">
        <v>157</v>
      </c>
      <c r="C42" s="37">
        <v>1</v>
      </c>
      <c r="D42" s="38">
        <v>16.352</v>
      </c>
      <c r="E42" s="39" t="s">
        <v>39</v>
      </c>
      <c r="F42" s="40"/>
      <c r="G42" s="48">
        <v>17060.04</v>
      </c>
    </row>
    <row r="43" spans="1:7" s="23" customFormat="1" x14ac:dyDescent="0.2">
      <c r="A43" s="30"/>
      <c r="B43" s="36" t="s">
        <v>151</v>
      </c>
      <c r="C43" s="37">
        <v>1</v>
      </c>
      <c r="D43" s="37">
        <v>4</v>
      </c>
      <c r="E43" s="39" t="s">
        <v>32</v>
      </c>
      <c r="F43" s="40">
        <v>439.4</v>
      </c>
      <c r="G43" s="48">
        <v>1757.6</v>
      </c>
    </row>
    <row r="44" spans="1:7" s="23" customFormat="1" hidden="1" x14ac:dyDescent="0.2">
      <c r="A44" s="30"/>
      <c r="B44" s="35" t="s">
        <v>43</v>
      </c>
      <c r="C44" s="37"/>
      <c r="D44" s="47"/>
      <c r="E44" s="39"/>
      <c r="F44" s="40"/>
      <c r="G44" s="48"/>
    </row>
    <row r="45" spans="1:7" s="23" customFormat="1" hidden="1" x14ac:dyDescent="0.2">
      <c r="A45" s="30"/>
      <c r="B45" s="36" t="s">
        <v>44</v>
      </c>
      <c r="C45" s="37">
        <v>1</v>
      </c>
      <c r="D45" s="37">
        <v>0</v>
      </c>
      <c r="E45" s="39" t="s">
        <v>32</v>
      </c>
      <c r="F45" s="40"/>
      <c r="G45" s="48"/>
    </row>
    <row r="46" spans="1:7" s="23" customFormat="1" hidden="1" x14ac:dyDescent="0.2">
      <c r="A46" s="30"/>
      <c r="B46" s="52" t="s">
        <v>45</v>
      </c>
      <c r="C46" s="37">
        <v>1</v>
      </c>
      <c r="D46" s="37">
        <v>0</v>
      </c>
      <c r="E46" s="39" t="s">
        <v>32</v>
      </c>
      <c r="F46" s="40"/>
      <c r="G46" s="48"/>
    </row>
    <row r="47" spans="1:7" s="23" customFormat="1" hidden="1" x14ac:dyDescent="0.2">
      <c r="A47" s="30"/>
      <c r="B47" s="52"/>
      <c r="C47" s="37"/>
      <c r="D47" s="37"/>
      <c r="E47" s="39"/>
      <c r="F47" s="40"/>
      <c r="G47" s="48"/>
    </row>
    <row r="48" spans="1:7" s="23" customFormat="1" x14ac:dyDescent="0.2">
      <c r="A48" s="30"/>
      <c r="B48" s="53" t="s">
        <v>46</v>
      </c>
      <c r="C48" s="37"/>
      <c r="D48" s="37"/>
      <c r="E48" s="39"/>
      <c r="F48" s="40"/>
      <c r="G48" s="48"/>
    </row>
    <row r="49" spans="1:7" s="23" customFormat="1" x14ac:dyDescent="0.2">
      <c r="A49" s="30"/>
      <c r="B49" s="54" t="s">
        <v>27</v>
      </c>
      <c r="C49" s="37">
        <v>2</v>
      </c>
      <c r="D49" s="47">
        <v>10.6904</v>
      </c>
      <c r="E49" s="39" t="s">
        <v>34</v>
      </c>
      <c r="F49" s="40"/>
      <c r="G49" s="48">
        <v>2990.25</v>
      </c>
    </row>
    <row r="50" spans="1:7" s="23" customFormat="1" x14ac:dyDescent="0.2">
      <c r="A50" s="30"/>
      <c r="B50" s="53" t="s">
        <v>47</v>
      </c>
      <c r="C50" s="37"/>
      <c r="D50" s="37"/>
      <c r="E50" s="39"/>
      <c r="F50" s="40"/>
      <c r="G50" s="48"/>
    </row>
    <row r="51" spans="1:7" s="23" customFormat="1" x14ac:dyDescent="0.2">
      <c r="A51" s="30"/>
      <c r="B51" s="36" t="s">
        <v>48</v>
      </c>
      <c r="C51" s="37">
        <v>2</v>
      </c>
      <c r="D51" s="38">
        <v>0.38180000000000003</v>
      </c>
      <c r="E51" s="39" t="s">
        <v>28</v>
      </c>
      <c r="F51" s="40"/>
      <c r="G51" s="48">
        <v>884.59</v>
      </c>
    </row>
    <row r="52" spans="1:7" s="23" customFormat="1" ht="25.5" customHeight="1" x14ac:dyDescent="0.2">
      <c r="A52" s="30"/>
      <c r="B52" s="109" t="s">
        <v>49</v>
      </c>
      <c r="C52" s="110"/>
      <c r="D52" s="110"/>
      <c r="E52" s="111"/>
      <c r="F52" s="40"/>
      <c r="G52" s="48"/>
    </row>
    <row r="53" spans="1:7" s="23" customFormat="1" x14ac:dyDescent="0.2">
      <c r="A53" s="30"/>
      <c r="B53" s="36" t="s">
        <v>50</v>
      </c>
      <c r="C53" s="37">
        <v>2</v>
      </c>
      <c r="D53" s="38">
        <v>0.38180000000000003</v>
      </c>
      <c r="E53" s="55" t="s">
        <v>51</v>
      </c>
      <c r="F53" s="40"/>
      <c r="G53" s="48">
        <v>925.56</v>
      </c>
    </row>
    <row r="54" spans="1:7" s="23" customFormat="1" x14ac:dyDescent="0.2">
      <c r="A54" s="30"/>
      <c r="B54" s="36" t="s">
        <v>142</v>
      </c>
      <c r="C54" s="37">
        <v>1</v>
      </c>
      <c r="D54" s="37">
        <v>4</v>
      </c>
      <c r="E54" s="55" t="s">
        <v>32</v>
      </c>
      <c r="F54" s="40">
        <v>45.785249999999998</v>
      </c>
      <c r="G54" s="48">
        <v>183.14099999999999</v>
      </c>
    </row>
    <row r="55" spans="1:7" s="23" customFormat="1" x14ac:dyDescent="0.2">
      <c r="A55" s="30"/>
      <c r="B55" s="36" t="s">
        <v>144</v>
      </c>
      <c r="C55" s="37">
        <v>1</v>
      </c>
      <c r="D55" s="37">
        <v>1</v>
      </c>
      <c r="E55" s="55" t="s">
        <v>32</v>
      </c>
      <c r="F55" s="40">
        <v>588.1554000000001</v>
      </c>
      <c r="G55" s="48">
        <v>588.1554000000001</v>
      </c>
    </row>
    <row r="56" spans="1:7" s="23" customFormat="1" x14ac:dyDescent="0.2">
      <c r="A56" s="30"/>
      <c r="B56" s="36" t="s">
        <v>148</v>
      </c>
      <c r="C56" s="37">
        <v>1</v>
      </c>
      <c r="D56" s="37">
        <v>1</v>
      </c>
      <c r="E56" s="55" t="s">
        <v>149</v>
      </c>
      <c r="F56" s="40">
        <v>75.430000000000007</v>
      </c>
      <c r="G56" s="48">
        <v>75.430000000000007</v>
      </c>
    </row>
    <row r="57" spans="1:7" s="23" customFormat="1" x14ac:dyDescent="0.2">
      <c r="A57" s="30"/>
      <c r="B57" s="36"/>
      <c r="C57" s="37"/>
      <c r="D57" s="37"/>
      <c r="E57" s="55"/>
      <c r="F57" s="40"/>
      <c r="G57" s="48"/>
    </row>
    <row r="58" spans="1:7" s="23" customFormat="1" x14ac:dyDescent="0.2">
      <c r="A58" s="30"/>
      <c r="B58" s="53" t="s">
        <v>52</v>
      </c>
      <c r="C58" s="37"/>
      <c r="D58" s="37"/>
      <c r="E58" s="39"/>
      <c r="F58" s="40"/>
      <c r="G58" s="48"/>
    </row>
    <row r="59" spans="1:7" s="23" customFormat="1" x14ac:dyDescent="0.2">
      <c r="A59" s="30"/>
      <c r="B59" s="36" t="s">
        <v>158</v>
      </c>
      <c r="C59" s="37">
        <v>1</v>
      </c>
      <c r="D59" s="47">
        <v>0.2</v>
      </c>
      <c r="E59" s="39" t="s">
        <v>53</v>
      </c>
      <c r="F59" s="40"/>
      <c r="G59" s="48">
        <v>105</v>
      </c>
    </row>
    <row r="60" spans="1:7" s="23" customFormat="1" ht="24.75" customHeight="1" x14ac:dyDescent="0.2">
      <c r="A60" s="30"/>
      <c r="B60" s="52" t="s">
        <v>147</v>
      </c>
      <c r="C60" s="37">
        <v>1</v>
      </c>
      <c r="D60" s="37">
        <v>20</v>
      </c>
      <c r="E60" s="39" t="s">
        <v>32</v>
      </c>
      <c r="F60" s="57">
        <v>3761.9584999999997</v>
      </c>
      <c r="G60" s="48">
        <v>75239.17</v>
      </c>
    </row>
    <row r="61" spans="1:7" s="23" customFormat="1" hidden="1" x14ac:dyDescent="0.2">
      <c r="A61" s="30"/>
      <c r="B61" s="56" t="s">
        <v>54</v>
      </c>
      <c r="C61" s="37">
        <v>1</v>
      </c>
      <c r="D61" s="58"/>
      <c r="E61" s="39">
        <v>0</v>
      </c>
      <c r="F61" s="40"/>
      <c r="G61" s="48"/>
    </row>
    <row r="62" spans="1:7" s="23" customFormat="1" x14ac:dyDescent="0.2">
      <c r="A62" s="30"/>
      <c r="B62" s="59" t="s">
        <v>55</v>
      </c>
      <c r="C62" s="35"/>
      <c r="D62" s="35"/>
      <c r="E62" s="35"/>
      <c r="F62" s="50"/>
      <c r="G62" s="51"/>
    </row>
    <row r="63" spans="1:7" s="23" customFormat="1" x14ac:dyDescent="0.2">
      <c r="A63" s="30"/>
      <c r="B63" s="36" t="s">
        <v>56</v>
      </c>
      <c r="C63" s="37">
        <v>12</v>
      </c>
      <c r="D63" s="38">
        <v>0.38180000000000003</v>
      </c>
      <c r="E63" s="39" t="s">
        <v>57</v>
      </c>
      <c r="F63" s="40"/>
      <c r="G63" s="48">
        <v>20813.55</v>
      </c>
    </row>
    <row r="64" spans="1:7" s="23" customFormat="1" x14ac:dyDescent="0.2">
      <c r="A64" s="30"/>
      <c r="B64" s="36" t="s">
        <v>58</v>
      </c>
      <c r="C64" s="37">
        <v>12</v>
      </c>
      <c r="D64" s="39">
        <v>0.68</v>
      </c>
      <c r="E64" s="39" t="s">
        <v>57</v>
      </c>
      <c r="F64" s="40"/>
      <c r="G64" s="66">
        <v>14834.37</v>
      </c>
    </row>
    <row r="65" spans="1:7" s="23" customFormat="1" x14ac:dyDescent="0.2">
      <c r="A65" s="30"/>
      <c r="B65" s="36" t="s">
        <v>59</v>
      </c>
      <c r="C65" s="37">
        <v>12</v>
      </c>
      <c r="D65" s="37">
        <v>1</v>
      </c>
      <c r="E65" s="39" t="s">
        <v>32</v>
      </c>
      <c r="F65" s="40"/>
      <c r="G65" s="66">
        <v>13200</v>
      </c>
    </row>
    <row r="66" spans="1:7" s="23" customFormat="1" x14ac:dyDescent="0.2">
      <c r="A66" s="30"/>
      <c r="B66" s="36" t="s">
        <v>60</v>
      </c>
      <c r="C66" s="37">
        <v>1</v>
      </c>
      <c r="D66" s="47">
        <v>9.8000000000000007</v>
      </c>
      <c r="E66" s="39" t="s">
        <v>61</v>
      </c>
      <c r="F66" s="40"/>
      <c r="G66" s="48">
        <v>14888.91</v>
      </c>
    </row>
    <row r="67" spans="1:7" s="23" customFormat="1" x14ac:dyDescent="0.2">
      <c r="A67" s="30"/>
      <c r="B67" s="36" t="s">
        <v>62</v>
      </c>
      <c r="C67" s="37">
        <v>1</v>
      </c>
      <c r="D67" s="47">
        <v>114.95</v>
      </c>
      <c r="E67" s="39" t="s">
        <v>63</v>
      </c>
      <c r="F67" s="40"/>
      <c r="G67" s="48">
        <v>43168.88</v>
      </c>
    </row>
    <row r="68" spans="1:7" s="23" customFormat="1" x14ac:dyDescent="0.2">
      <c r="A68" s="30"/>
      <c r="B68" s="36" t="s">
        <v>64</v>
      </c>
      <c r="C68" s="37">
        <v>1</v>
      </c>
      <c r="D68" s="47">
        <v>9.8000000000000007</v>
      </c>
      <c r="E68" s="39" t="s">
        <v>65</v>
      </c>
      <c r="F68" s="40"/>
      <c r="G68" s="48">
        <v>84.02</v>
      </c>
    </row>
    <row r="69" spans="1:7" s="23" customFormat="1" x14ac:dyDescent="0.2">
      <c r="A69" s="30"/>
      <c r="B69" s="36" t="s">
        <v>66</v>
      </c>
      <c r="C69" s="37">
        <v>1</v>
      </c>
      <c r="D69" s="47">
        <v>9.8000000000000007</v>
      </c>
      <c r="E69" s="39" t="s">
        <v>65</v>
      </c>
      <c r="F69" s="40"/>
      <c r="G69" s="48">
        <v>6217.34</v>
      </c>
    </row>
    <row r="70" spans="1:7" s="23" customFormat="1" x14ac:dyDescent="0.2">
      <c r="A70" s="30"/>
      <c r="B70" s="36" t="s">
        <v>67</v>
      </c>
      <c r="C70" s="37">
        <v>1</v>
      </c>
      <c r="D70" s="37">
        <v>6</v>
      </c>
      <c r="E70" s="39" t="s">
        <v>68</v>
      </c>
      <c r="F70" s="40"/>
      <c r="G70" s="48">
        <v>1369.01</v>
      </c>
    </row>
    <row r="71" spans="1:7" s="23" customFormat="1" x14ac:dyDescent="0.2">
      <c r="A71" s="30"/>
      <c r="B71" s="36" t="s">
        <v>69</v>
      </c>
      <c r="C71" s="37">
        <v>1</v>
      </c>
      <c r="D71" s="37">
        <v>2</v>
      </c>
      <c r="E71" s="39" t="s">
        <v>32</v>
      </c>
      <c r="F71" s="40"/>
      <c r="G71" s="48">
        <v>3367.76</v>
      </c>
    </row>
    <row r="72" spans="1:7" s="23" customFormat="1" x14ac:dyDescent="0.2">
      <c r="A72" s="30"/>
      <c r="B72" s="36" t="s">
        <v>159</v>
      </c>
      <c r="C72" s="37">
        <v>1</v>
      </c>
      <c r="D72" s="37">
        <v>1</v>
      </c>
      <c r="E72" s="39" t="s">
        <v>32</v>
      </c>
      <c r="F72" s="40"/>
      <c r="G72" s="48">
        <v>5844.22</v>
      </c>
    </row>
    <row r="73" spans="1:7" s="23" customFormat="1" x14ac:dyDescent="0.2">
      <c r="A73" s="30"/>
      <c r="B73" s="52" t="s">
        <v>141</v>
      </c>
      <c r="C73" s="60">
        <v>1</v>
      </c>
      <c r="D73" s="60">
        <v>1</v>
      </c>
      <c r="E73" s="61" t="s">
        <v>32</v>
      </c>
      <c r="F73" s="62">
        <v>17766</v>
      </c>
      <c r="G73" s="100">
        <v>17766</v>
      </c>
    </row>
    <row r="74" spans="1:7" s="23" customFormat="1" ht="25.5" customHeight="1" x14ac:dyDescent="0.2">
      <c r="A74" s="30"/>
      <c r="B74" s="109" t="s">
        <v>70</v>
      </c>
      <c r="C74" s="110"/>
      <c r="D74" s="110"/>
      <c r="E74" s="111"/>
      <c r="F74" s="35"/>
      <c r="G74" s="51"/>
    </row>
    <row r="75" spans="1:7" s="13" customFormat="1" hidden="1" x14ac:dyDescent="0.2">
      <c r="A75" s="63"/>
      <c r="B75" s="64" t="s">
        <v>71</v>
      </c>
      <c r="C75" s="65">
        <v>1</v>
      </c>
      <c r="D75" s="65"/>
      <c r="E75" s="66" t="s">
        <v>72</v>
      </c>
      <c r="F75" s="67"/>
      <c r="G75" s="48"/>
    </row>
    <row r="76" spans="1:7" s="23" customFormat="1" hidden="1" x14ac:dyDescent="0.2">
      <c r="A76" s="30"/>
      <c r="B76" s="36" t="s">
        <v>73</v>
      </c>
      <c r="C76" s="37">
        <v>12</v>
      </c>
      <c r="D76" s="37"/>
      <c r="E76" s="39" t="s">
        <v>32</v>
      </c>
      <c r="F76" s="40"/>
      <c r="G76" s="48"/>
    </row>
    <row r="77" spans="1:7" s="23" customFormat="1" x14ac:dyDescent="0.2">
      <c r="A77" s="30"/>
      <c r="B77" s="68" t="s">
        <v>153</v>
      </c>
      <c r="C77" s="69">
        <v>1</v>
      </c>
      <c r="D77" s="70">
        <v>1</v>
      </c>
      <c r="E77" s="69" t="s">
        <v>32</v>
      </c>
      <c r="F77" s="69">
        <v>2070.7399999999998</v>
      </c>
      <c r="G77" s="48">
        <v>2070.7399999999998</v>
      </c>
    </row>
    <row r="78" spans="1:7" s="23" customFormat="1" x14ac:dyDescent="0.2">
      <c r="A78" s="30"/>
      <c r="B78" s="68" t="s">
        <v>145</v>
      </c>
      <c r="C78" s="69">
        <v>1</v>
      </c>
      <c r="D78" s="70">
        <v>2</v>
      </c>
      <c r="E78" s="69" t="s">
        <v>146</v>
      </c>
      <c r="F78" s="69">
        <v>1135.7950000000001</v>
      </c>
      <c r="G78" s="48">
        <v>2271.59</v>
      </c>
    </row>
    <row r="79" spans="1:7" s="23" customFormat="1" hidden="1" x14ac:dyDescent="0.2">
      <c r="A79" s="30"/>
      <c r="B79" s="68" t="s">
        <v>143</v>
      </c>
      <c r="C79" s="69">
        <v>1</v>
      </c>
      <c r="D79" s="70">
        <v>1</v>
      </c>
      <c r="E79" s="69" t="s">
        <v>32</v>
      </c>
      <c r="F79" s="69">
        <v>190.28520000000003</v>
      </c>
      <c r="G79" s="100">
        <v>190.28520000000003</v>
      </c>
    </row>
    <row r="80" spans="1:7" s="23" customFormat="1" hidden="1" x14ac:dyDescent="0.2">
      <c r="A80" s="30"/>
      <c r="B80" s="53" t="s">
        <v>74</v>
      </c>
      <c r="C80" s="39"/>
      <c r="D80" s="39"/>
      <c r="E80" s="39"/>
      <c r="F80" s="71"/>
      <c r="G80" s="66"/>
    </row>
    <row r="81" spans="1:7" s="23" customFormat="1" hidden="1" x14ac:dyDescent="0.2">
      <c r="A81" s="30"/>
      <c r="B81" s="52"/>
      <c r="C81" s="72"/>
      <c r="D81" s="37"/>
      <c r="E81" s="39"/>
      <c r="F81" s="40"/>
      <c r="G81" s="48"/>
    </row>
    <row r="82" spans="1:7" s="23" customFormat="1" x14ac:dyDescent="0.2">
      <c r="A82" s="30"/>
      <c r="B82" s="35" t="s">
        <v>75</v>
      </c>
      <c r="C82" s="35"/>
      <c r="D82" s="35"/>
      <c r="E82" s="35"/>
      <c r="F82" s="35"/>
      <c r="G82" s="51"/>
    </row>
    <row r="83" spans="1:7" s="23" customFormat="1" ht="24" x14ac:dyDescent="0.2">
      <c r="A83" s="30"/>
      <c r="B83" s="52" t="s">
        <v>76</v>
      </c>
      <c r="C83" s="37">
        <v>2</v>
      </c>
      <c r="D83" s="47">
        <v>0.68</v>
      </c>
      <c r="E83" s="73" t="s">
        <v>77</v>
      </c>
      <c r="F83" s="40"/>
      <c r="G83" s="48">
        <v>5419.49</v>
      </c>
    </row>
    <row r="84" spans="1:7" s="23" customFormat="1" ht="24" x14ac:dyDescent="0.2">
      <c r="A84" s="30"/>
      <c r="B84" s="52" t="s">
        <v>78</v>
      </c>
      <c r="C84" s="37">
        <v>2</v>
      </c>
      <c r="D84" s="47">
        <v>0.2</v>
      </c>
      <c r="E84" s="39" t="s">
        <v>79</v>
      </c>
      <c r="F84" s="40"/>
      <c r="G84" s="48">
        <v>1748.23</v>
      </c>
    </row>
    <row r="85" spans="1:7" s="23" customFormat="1" x14ac:dyDescent="0.2">
      <c r="A85" s="30"/>
      <c r="B85" s="74" t="s">
        <v>80</v>
      </c>
      <c r="C85" s="37">
        <v>1</v>
      </c>
      <c r="D85" s="37">
        <v>22</v>
      </c>
      <c r="E85" s="39" t="s">
        <v>32</v>
      </c>
      <c r="F85" s="40"/>
      <c r="G85" s="48">
        <v>1211.0999999999999</v>
      </c>
    </row>
    <row r="86" spans="1:7" s="23" customFormat="1" x14ac:dyDescent="0.2">
      <c r="A86" s="30"/>
      <c r="B86" s="74" t="s">
        <v>81</v>
      </c>
      <c r="C86" s="37">
        <v>1</v>
      </c>
      <c r="D86" s="37">
        <v>5</v>
      </c>
      <c r="E86" s="39" t="s">
        <v>32</v>
      </c>
      <c r="F86" s="40"/>
      <c r="G86" s="48">
        <v>561.91000000000008</v>
      </c>
    </row>
    <row r="87" spans="1:7" s="23" customFormat="1" x14ac:dyDescent="0.2">
      <c r="A87" s="30"/>
      <c r="B87" s="36" t="s">
        <v>82</v>
      </c>
      <c r="C87" s="37">
        <v>1</v>
      </c>
      <c r="D87" s="37">
        <v>20</v>
      </c>
      <c r="E87" s="39" t="s">
        <v>32</v>
      </c>
      <c r="F87" s="40"/>
      <c r="G87" s="48">
        <f>D87*230.99</f>
        <v>4619.8</v>
      </c>
    </row>
    <row r="88" spans="1:7" s="23" customFormat="1" hidden="1" x14ac:dyDescent="0.2">
      <c r="A88" s="30"/>
      <c r="B88" s="36" t="s">
        <v>83</v>
      </c>
      <c r="C88" s="37">
        <v>1</v>
      </c>
      <c r="D88" s="37"/>
      <c r="E88" s="39" t="s">
        <v>32</v>
      </c>
      <c r="F88" s="40"/>
      <c r="G88" s="48"/>
    </row>
    <row r="89" spans="1:7" s="23" customFormat="1" x14ac:dyDescent="0.2">
      <c r="A89" s="30"/>
      <c r="B89" s="36" t="s">
        <v>84</v>
      </c>
      <c r="C89" s="37">
        <v>1</v>
      </c>
      <c r="D89" s="37">
        <v>2</v>
      </c>
      <c r="E89" s="39" t="s">
        <v>32</v>
      </c>
      <c r="F89" s="40"/>
      <c r="G89" s="48">
        <v>776.43</v>
      </c>
    </row>
    <row r="90" spans="1:7" s="23" customFormat="1" x14ac:dyDescent="0.2">
      <c r="A90" s="30"/>
      <c r="B90" s="36" t="s">
        <v>154</v>
      </c>
      <c r="C90" s="37">
        <v>1</v>
      </c>
      <c r="D90" s="37">
        <v>18</v>
      </c>
      <c r="E90" s="39" t="s">
        <v>149</v>
      </c>
      <c r="F90" s="40">
        <v>109.125</v>
      </c>
      <c r="G90" s="48">
        <v>1964.25</v>
      </c>
    </row>
    <row r="91" spans="1:7" s="23" customFormat="1" x14ac:dyDescent="0.2">
      <c r="A91" s="30"/>
      <c r="B91" s="36" t="s">
        <v>85</v>
      </c>
      <c r="C91" s="37">
        <v>1</v>
      </c>
      <c r="D91" s="37">
        <v>41</v>
      </c>
      <c r="E91" s="39" t="s">
        <v>32</v>
      </c>
      <c r="F91" s="40"/>
      <c r="G91" s="48">
        <v>1535.45</v>
      </c>
    </row>
    <row r="92" spans="1:7" s="23" customFormat="1" x14ac:dyDescent="0.2">
      <c r="A92" s="30"/>
      <c r="B92" s="36" t="s">
        <v>150</v>
      </c>
      <c r="C92" s="37">
        <v>1</v>
      </c>
      <c r="D92" s="37">
        <v>5</v>
      </c>
      <c r="E92" s="39" t="s">
        <v>149</v>
      </c>
      <c r="F92" s="40">
        <v>67.313333333333333</v>
      </c>
      <c r="G92" s="48">
        <v>331.62</v>
      </c>
    </row>
    <row r="93" spans="1:7" s="23" customFormat="1" x14ac:dyDescent="0.2">
      <c r="A93" s="30"/>
      <c r="B93" s="36" t="s">
        <v>155</v>
      </c>
      <c r="C93" s="37">
        <v>1</v>
      </c>
      <c r="D93" s="37">
        <v>1</v>
      </c>
      <c r="E93" s="39" t="s">
        <v>149</v>
      </c>
      <c r="F93" s="40">
        <v>394.95</v>
      </c>
      <c r="G93" s="48">
        <v>394.95</v>
      </c>
    </row>
    <row r="94" spans="1:7" s="23" customFormat="1" hidden="1" x14ac:dyDescent="0.2">
      <c r="A94" s="30"/>
      <c r="B94" s="36"/>
      <c r="C94" s="37"/>
      <c r="D94" s="37"/>
      <c r="E94" s="39"/>
      <c r="F94" s="40"/>
      <c r="G94" s="48"/>
    </row>
    <row r="95" spans="1:7" s="23" customFormat="1" hidden="1" x14ac:dyDescent="0.2">
      <c r="A95" s="30"/>
      <c r="B95" s="36"/>
      <c r="C95" s="37"/>
      <c r="D95" s="37"/>
      <c r="E95" s="39"/>
      <c r="F95" s="40"/>
      <c r="G95" s="48"/>
    </row>
    <row r="96" spans="1:7" s="23" customFormat="1" hidden="1" x14ac:dyDescent="0.2">
      <c r="A96" s="30"/>
      <c r="B96" s="36"/>
      <c r="C96" s="37"/>
      <c r="D96" s="37"/>
      <c r="E96" s="39"/>
      <c r="F96" s="40"/>
      <c r="G96" s="48"/>
    </row>
    <row r="97" spans="1:7" s="23" customFormat="1" hidden="1" x14ac:dyDescent="0.2">
      <c r="A97" s="30"/>
      <c r="B97" s="36"/>
      <c r="C97" s="37"/>
      <c r="D97" s="37"/>
      <c r="E97" s="39"/>
      <c r="F97" s="40"/>
      <c r="G97" s="48"/>
    </row>
    <row r="98" spans="1:7" s="23" customFormat="1" hidden="1" x14ac:dyDescent="0.2">
      <c r="A98" s="30"/>
      <c r="B98" s="36"/>
      <c r="C98" s="37"/>
      <c r="D98" s="37"/>
      <c r="E98" s="39"/>
      <c r="F98" s="40"/>
      <c r="G98" s="48"/>
    </row>
    <row r="99" spans="1:7" s="23" customFormat="1" hidden="1" x14ac:dyDescent="0.2">
      <c r="A99" s="30"/>
      <c r="B99" s="36"/>
      <c r="C99" s="37"/>
      <c r="D99" s="37"/>
      <c r="E99" s="39"/>
      <c r="F99" s="40"/>
      <c r="G99" s="48"/>
    </row>
    <row r="100" spans="1:7" s="23" customFormat="1" hidden="1" x14ac:dyDescent="0.2">
      <c r="A100" s="30"/>
      <c r="B100" s="36"/>
      <c r="C100" s="37"/>
      <c r="D100" s="37"/>
      <c r="E100" s="39"/>
      <c r="F100" s="40"/>
      <c r="G100" s="48"/>
    </row>
    <row r="101" spans="1:7" s="23" customFormat="1" hidden="1" x14ac:dyDescent="0.2">
      <c r="A101" s="30"/>
      <c r="B101" s="36"/>
      <c r="C101" s="37"/>
      <c r="D101" s="37"/>
      <c r="E101" s="39"/>
      <c r="F101" s="40"/>
      <c r="G101" s="48"/>
    </row>
    <row r="102" spans="1:7" s="23" customFormat="1" hidden="1" x14ac:dyDescent="0.2">
      <c r="A102" s="30"/>
      <c r="B102" s="36"/>
      <c r="C102" s="37"/>
      <c r="D102" s="37"/>
      <c r="E102" s="39"/>
      <c r="F102" s="40"/>
      <c r="G102" s="48"/>
    </row>
    <row r="103" spans="1:7" s="23" customFormat="1" x14ac:dyDescent="0.2">
      <c r="A103" s="30"/>
      <c r="B103" s="53" t="s">
        <v>86</v>
      </c>
      <c r="C103" s="39"/>
      <c r="D103" s="39"/>
      <c r="E103" s="39"/>
      <c r="F103" s="71"/>
      <c r="G103" s="66"/>
    </row>
    <row r="104" spans="1:7" s="23" customFormat="1" x14ac:dyDescent="0.2">
      <c r="A104" s="30"/>
      <c r="B104" s="75" t="s">
        <v>87</v>
      </c>
      <c r="C104" s="72">
        <v>230</v>
      </c>
      <c r="D104" s="39">
        <v>229.08</v>
      </c>
      <c r="E104" s="39" t="s">
        <v>39</v>
      </c>
      <c r="F104" s="40"/>
      <c r="G104" s="48">
        <v>155430.78</v>
      </c>
    </row>
    <row r="105" spans="1:7" s="23" customFormat="1" ht="25.5" x14ac:dyDescent="0.2">
      <c r="A105" s="30"/>
      <c r="B105" s="76" t="s">
        <v>88</v>
      </c>
      <c r="C105" s="72">
        <v>151</v>
      </c>
      <c r="D105" s="39">
        <v>152.72</v>
      </c>
      <c r="E105" s="39" t="s">
        <v>39</v>
      </c>
      <c r="F105" s="40"/>
      <c r="G105" s="48">
        <v>51656.01</v>
      </c>
    </row>
    <row r="106" spans="1:7" s="23" customFormat="1" x14ac:dyDescent="0.2">
      <c r="A106" s="30"/>
      <c r="B106" s="75" t="s">
        <v>89</v>
      </c>
      <c r="C106" s="72">
        <v>24</v>
      </c>
      <c r="D106" s="39">
        <v>229.08</v>
      </c>
      <c r="E106" s="39" t="s">
        <v>39</v>
      </c>
      <c r="F106" s="40"/>
      <c r="G106" s="48">
        <v>41047.49</v>
      </c>
    </row>
    <row r="107" spans="1:7" s="23" customFormat="1" ht="25.5" x14ac:dyDescent="0.2">
      <c r="A107" s="30"/>
      <c r="B107" s="76" t="s">
        <v>90</v>
      </c>
      <c r="C107" s="72">
        <v>24</v>
      </c>
      <c r="D107" s="39">
        <v>152.72</v>
      </c>
      <c r="E107" s="39" t="s">
        <v>39</v>
      </c>
      <c r="F107" s="40"/>
      <c r="G107" s="48">
        <v>22243.18</v>
      </c>
    </row>
    <row r="108" spans="1:7" s="23" customFormat="1" x14ac:dyDescent="0.2">
      <c r="A108" s="30"/>
      <c r="B108" s="76" t="s">
        <v>91</v>
      </c>
      <c r="C108" s="72">
        <v>1</v>
      </c>
      <c r="D108" s="39">
        <v>548</v>
      </c>
      <c r="E108" s="73" t="s">
        <v>39</v>
      </c>
      <c r="F108" s="40"/>
      <c r="G108" s="48">
        <v>2785.2</v>
      </c>
    </row>
    <row r="109" spans="1:7" s="23" customFormat="1" x14ac:dyDescent="0.2">
      <c r="A109" s="30"/>
      <c r="B109" s="76" t="s">
        <v>92</v>
      </c>
      <c r="C109" s="72">
        <v>1</v>
      </c>
      <c r="D109" s="39">
        <v>381.8</v>
      </c>
      <c r="E109" s="73" t="s">
        <v>39</v>
      </c>
      <c r="F109" s="40"/>
      <c r="G109" s="48">
        <v>1318.36</v>
      </c>
    </row>
    <row r="110" spans="1:7" s="23" customFormat="1" x14ac:dyDescent="0.2">
      <c r="A110" s="30"/>
      <c r="B110" s="76" t="s">
        <v>93</v>
      </c>
      <c r="C110" s="72">
        <v>1</v>
      </c>
      <c r="D110" s="39">
        <v>5</v>
      </c>
      <c r="E110" s="73" t="s">
        <v>39</v>
      </c>
      <c r="F110" s="40"/>
      <c r="G110" s="48">
        <v>2.68</v>
      </c>
    </row>
    <row r="111" spans="1:7" s="23" customFormat="1" x14ac:dyDescent="0.2">
      <c r="A111" s="30"/>
      <c r="B111" s="76" t="s">
        <v>94</v>
      </c>
      <c r="C111" s="72">
        <v>2</v>
      </c>
      <c r="D111" s="39">
        <v>34</v>
      </c>
      <c r="E111" s="73" t="s">
        <v>39</v>
      </c>
      <c r="F111" s="40"/>
      <c r="G111" s="48">
        <v>607.38</v>
      </c>
    </row>
    <row r="112" spans="1:7" s="23" customFormat="1" ht="63" customHeight="1" x14ac:dyDescent="0.2">
      <c r="A112" s="30"/>
      <c r="B112" s="76" t="s">
        <v>95</v>
      </c>
      <c r="C112" s="72"/>
      <c r="D112" s="39"/>
      <c r="E112" s="73"/>
      <c r="F112" s="40"/>
      <c r="G112" s="48"/>
    </row>
    <row r="113" spans="1:7" s="23" customFormat="1" x14ac:dyDescent="0.2">
      <c r="A113" s="30"/>
      <c r="B113" s="76" t="s">
        <v>96</v>
      </c>
      <c r="C113" s="72">
        <v>2</v>
      </c>
      <c r="D113" s="39">
        <v>6.4</v>
      </c>
      <c r="E113" s="73" t="s">
        <v>39</v>
      </c>
      <c r="F113" s="40"/>
      <c r="G113" s="48">
        <v>110.67</v>
      </c>
    </row>
    <row r="114" spans="1:7" s="23" customFormat="1" x14ac:dyDescent="0.2">
      <c r="A114" s="30"/>
      <c r="B114" s="76" t="s">
        <v>97</v>
      </c>
      <c r="C114" s="72">
        <v>0</v>
      </c>
      <c r="D114" s="39">
        <v>0</v>
      </c>
      <c r="E114" s="73" t="s">
        <v>39</v>
      </c>
      <c r="F114" s="40"/>
      <c r="G114" s="48"/>
    </row>
    <row r="115" spans="1:7" s="23" customFormat="1" x14ac:dyDescent="0.2">
      <c r="A115" s="30"/>
      <c r="B115" s="76" t="s">
        <v>98</v>
      </c>
      <c r="C115" s="72">
        <v>24</v>
      </c>
      <c r="D115" s="39">
        <v>20</v>
      </c>
      <c r="E115" s="73" t="s">
        <v>39</v>
      </c>
      <c r="F115" s="40"/>
      <c r="G115" s="48">
        <v>2852.54</v>
      </c>
    </row>
    <row r="116" spans="1:7" s="23" customFormat="1" ht="25.5" x14ac:dyDescent="0.2">
      <c r="A116" s="30"/>
      <c r="B116" s="76" t="s">
        <v>99</v>
      </c>
      <c r="C116" s="72">
        <v>1</v>
      </c>
      <c r="D116" s="39">
        <v>22</v>
      </c>
      <c r="E116" s="73" t="s">
        <v>39</v>
      </c>
      <c r="F116" s="40"/>
      <c r="G116" s="48">
        <v>115.6</v>
      </c>
    </row>
    <row r="117" spans="1:7" s="23" customFormat="1" x14ac:dyDescent="0.2">
      <c r="A117" s="30"/>
      <c r="B117" s="76" t="s">
        <v>100</v>
      </c>
      <c r="C117" s="72">
        <v>1</v>
      </c>
      <c r="D117" s="39">
        <v>4.4000000000000004</v>
      </c>
      <c r="E117" s="73" t="s">
        <v>39</v>
      </c>
      <c r="F117" s="40"/>
      <c r="G117" s="48">
        <v>2.36</v>
      </c>
    </row>
    <row r="118" spans="1:7" s="23" customFormat="1" x14ac:dyDescent="0.2">
      <c r="A118" s="30"/>
      <c r="B118" s="76" t="s">
        <v>101</v>
      </c>
      <c r="C118" s="72">
        <v>1</v>
      </c>
      <c r="D118" s="39">
        <v>48</v>
      </c>
      <c r="E118" s="73" t="s">
        <v>39</v>
      </c>
      <c r="F118" s="40"/>
      <c r="G118" s="48">
        <v>337.14</v>
      </c>
    </row>
    <row r="119" spans="1:7" s="23" customFormat="1" hidden="1" x14ac:dyDescent="0.2">
      <c r="A119" s="30"/>
      <c r="B119" s="76" t="s">
        <v>102</v>
      </c>
      <c r="C119" s="72">
        <v>0</v>
      </c>
      <c r="D119" s="39">
        <v>0</v>
      </c>
      <c r="E119" s="73" t="s">
        <v>39</v>
      </c>
      <c r="F119" s="40"/>
      <c r="G119" s="48">
        <v>0</v>
      </c>
    </row>
    <row r="120" spans="1:7" s="23" customFormat="1" x14ac:dyDescent="0.2">
      <c r="A120" s="30"/>
      <c r="B120" s="76" t="s">
        <v>102</v>
      </c>
      <c r="C120" s="72">
        <v>1</v>
      </c>
      <c r="D120" s="39">
        <v>76.16</v>
      </c>
      <c r="E120" s="73" t="s">
        <v>39</v>
      </c>
      <c r="F120" s="40"/>
      <c r="G120" s="48">
        <v>1236.76</v>
      </c>
    </row>
    <row r="121" spans="1:7" s="23" customFormat="1" hidden="1" x14ac:dyDescent="0.2">
      <c r="A121" s="30"/>
      <c r="B121" s="76" t="s">
        <v>103</v>
      </c>
      <c r="C121" s="72">
        <v>0</v>
      </c>
      <c r="D121" s="39">
        <v>0</v>
      </c>
      <c r="E121" s="73" t="s">
        <v>32</v>
      </c>
      <c r="F121" s="40"/>
      <c r="G121" s="48">
        <v>0</v>
      </c>
    </row>
    <row r="122" spans="1:7" s="23" customFormat="1" ht="25.5" hidden="1" x14ac:dyDescent="0.2">
      <c r="A122" s="30"/>
      <c r="B122" s="76" t="s">
        <v>104</v>
      </c>
      <c r="C122" s="72">
        <v>0</v>
      </c>
      <c r="D122" s="39">
        <v>0</v>
      </c>
      <c r="E122" s="73" t="s">
        <v>105</v>
      </c>
      <c r="F122" s="40"/>
      <c r="G122" s="48">
        <v>0</v>
      </c>
    </row>
    <row r="123" spans="1:7" s="23" customFormat="1" x14ac:dyDescent="0.2">
      <c r="A123" s="30"/>
      <c r="B123" s="35" t="s">
        <v>106</v>
      </c>
      <c r="C123" s="39"/>
      <c r="D123" s="39"/>
      <c r="E123" s="39"/>
      <c r="F123" s="71"/>
      <c r="G123" s="66"/>
    </row>
    <row r="124" spans="1:7" s="23" customFormat="1" ht="24" x14ac:dyDescent="0.2">
      <c r="A124" s="30"/>
      <c r="B124" s="77" t="s">
        <v>107</v>
      </c>
      <c r="C124" s="78">
        <v>1</v>
      </c>
      <c r="D124" s="65">
        <v>6</v>
      </c>
      <c r="E124" s="66" t="s">
        <v>32</v>
      </c>
      <c r="F124" s="67"/>
      <c r="G124" s="48">
        <v>198.66</v>
      </c>
    </row>
    <row r="125" spans="1:7" s="23" customFormat="1" ht="24" hidden="1" x14ac:dyDescent="0.2">
      <c r="A125" s="30"/>
      <c r="B125" s="77" t="s">
        <v>108</v>
      </c>
      <c r="C125" s="78"/>
      <c r="D125" s="65"/>
      <c r="E125" s="66" t="s">
        <v>32</v>
      </c>
      <c r="F125" s="67"/>
      <c r="G125" s="48">
        <v>0</v>
      </c>
    </row>
    <row r="126" spans="1:7" s="23" customFormat="1" x14ac:dyDescent="0.2">
      <c r="A126" s="30"/>
      <c r="B126" s="77" t="s">
        <v>109</v>
      </c>
      <c r="C126" s="78">
        <v>20</v>
      </c>
      <c r="D126" s="65">
        <v>794</v>
      </c>
      <c r="E126" s="66" t="s">
        <v>39</v>
      </c>
      <c r="F126" s="67"/>
      <c r="G126" s="48">
        <v>11026.52</v>
      </c>
    </row>
    <row r="127" spans="1:7" s="23" customFormat="1" ht="13.5" customHeight="1" x14ac:dyDescent="0.2">
      <c r="A127" s="30"/>
      <c r="B127" s="79" t="s">
        <v>110</v>
      </c>
      <c r="C127" s="78">
        <v>20</v>
      </c>
      <c r="D127" s="65">
        <v>397</v>
      </c>
      <c r="E127" s="66" t="s">
        <v>39</v>
      </c>
      <c r="F127" s="67"/>
      <c r="G127" s="48">
        <v>23492.34</v>
      </c>
    </row>
    <row r="128" spans="1:7" s="23" customFormat="1" ht="24" x14ac:dyDescent="0.2">
      <c r="A128" s="30"/>
      <c r="B128" s="77" t="s">
        <v>111</v>
      </c>
      <c r="C128" s="78">
        <v>1</v>
      </c>
      <c r="D128" s="101">
        <v>0.19056000000000001</v>
      </c>
      <c r="E128" s="66" t="s">
        <v>53</v>
      </c>
      <c r="F128" s="67"/>
      <c r="G128" s="48">
        <v>49.65</v>
      </c>
    </row>
    <row r="129" spans="1:10" s="23" customFormat="1" ht="13.5" customHeight="1" x14ac:dyDescent="0.2">
      <c r="A129" s="30"/>
      <c r="B129" s="77" t="s">
        <v>112</v>
      </c>
      <c r="C129" s="78">
        <v>12</v>
      </c>
      <c r="D129" s="65">
        <v>7.94</v>
      </c>
      <c r="E129" s="66" t="s">
        <v>39</v>
      </c>
      <c r="F129" s="67"/>
      <c r="G129" s="48">
        <v>149.71</v>
      </c>
    </row>
    <row r="130" spans="1:10" s="23" customFormat="1" ht="24" x14ac:dyDescent="0.2">
      <c r="A130" s="30"/>
      <c r="B130" s="77" t="s">
        <v>113</v>
      </c>
      <c r="C130" s="78">
        <v>4</v>
      </c>
      <c r="D130" s="65">
        <v>7.94</v>
      </c>
      <c r="E130" s="66" t="s">
        <v>39</v>
      </c>
      <c r="F130" s="67"/>
      <c r="G130" s="48">
        <v>696.27</v>
      </c>
    </row>
    <row r="131" spans="1:10" s="23" customFormat="1" x14ac:dyDescent="0.2">
      <c r="A131" s="30"/>
      <c r="B131" s="77" t="s">
        <v>114</v>
      </c>
      <c r="C131" s="78">
        <v>4</v>
      </c>
      <c r="D131" s="65">
        <v>7.94</v>
      </c>
      <c r="E131" s="66" t="s">
        <v>39</v>
      </c>
      <c r="F131" s="67"/>
      <c r="G131" s="48">
        <v>645.63</v>
      </c>
    </row>
    <row r="132" spans="1:10" s="23" customFormat="1" x14ac:dyDescent="0.2">
      <c r="A132" s="30"/>
      <c r="B132" s="77" t="s">
        <v>115</v>
      </c>
      <c r="C132" s="78">
        <v>8</v>
      </c>
      <c r="D132" s="65">
        <v>794</v>
      </c>
      <c r="E132" s="66" t="s">
        <v>39</v>
      </c>
      <c r="F132" s="67"/>
      <c r="G132" s="48">
        <v>2881.54</v>
      </c>
    </row>
    <row r="133" spans="1:10" s="23" customFormat="1" ht="24" x14ac:dyDescent="0.2">
      <c r="A133" s="30"/>
      <c r="B133" s="77" t="s">
        <v>116</v>
      </c>
      <c r="C133" s="78">
        <v>12</v>
      </c>
      <c r="D133" s="65">
        <v>397</v>
      </c>
      <c r="E133" s="66" t="s">
        <v>39</v>
      </c>
      <c r="F133" s="67"/>
      <c r="G133" s="48">
        <v>14304.38</v>
      </c>
    </row>
    <row r="134" spans="1:10" s="23" customFormat="1" x14ac:dyDescent="0.2">
      <c r="A134" s="30"/>
      <c r="B134" s="77" t="s">
        <v>117</v>
      </c>
      <c r="C134" s="78">
        <v>1</v>
      </c>
      <c r="D134" s="65">
        <v>21.599999999999998</v>
      </c>
      <c r="E134" s="66" t="s">
        <v>53</v>
      </c>
      <c r="F134" s="67"/>
      <c r="G134" s="48">
        <v>2433.58</v>
      </c>
    </row>
    <row r="135" spans="1:10" s="23" customFormat="1" x14ac:dyDescent="0.2">
      <c r="A135" s="30"/>
      <c r="B135" s="77" t="s">
        <v>118</v>
      </c>
      <c r="C135" s="78">
        <v>1</v>
      </c>
      <c r="D135" s="65">
        <v>21.599999999999998</v>
      </c>
      <c r="E135" s="66" t="s">
        <v>53</v>
      </c>
      <c r="F135" s="67"/>
      <c r="G135" s="48">
        <v>3575.86</v>
      </c>
    </row>
    <row r="136" spans="1:10" s="23" customFormat="1" x14ac:dyDescent="0.2">
      <c r="A136" s="30"/>
      <c r="B136" s="77" t="s">
        <v>119</v>
      </c>
      <c r="C136" s="78">
        <v>1</v>
      </c>
      <c r="D136" s="65">
        <v>132</v>
      </c>
      <c r="E136" s="66" t="s">
        <v>39</v>
      </c>
      <c r="F136" s="67"/>
      <c r="G136" s="48">
        <v>397.31</v>
      </c>
    </row>
    <row r="137" spans="1:10" s="23" customFormat="1" ht="17.25" hidden="1" customHeight="1" x14ac:dyDescent="0.2">
      <c r="A137" s="30"/>
      <c r="B137" s="77" t="s">
        <v>120</v>
      </c>
      <c r="C137" s="78">
        <v>0</v>
      </c>
      <c r="D137" s="65">
        <v>0</v>
      </c>
      <c r="E137" s="66">
        <v>0</v>
      </c>
      <c r="F137" s="67"/>
      <c r="G137" s="48">
        <v>0</v>
      </c>
    </row>
    <row r="138" spans="1:10" s="23" customFormat="1" x14ac:dyDescent="0.2">
      <c r="A138" s="30"/>
      <c r="B138" s="77" t="s">
        <v>121</v>
      </c>
      <c r="C138" s="78">
        <v>121</v>
      </c>
      <c r="D138" s="65">
        <v>4</v>
      </c>
      <c r="E138" s="66" t="s">
        <v>32</v>
      </c>
      <c r="F138" s="67"/>
      <c r="G138" s="48">
        <v>6804.04</v>
      </c>
      <c r="H138" s="81"/>
      <c r="I138" s="81"/>
      <c r="J138" s="81"/>
    </row>
    <row r="139" spans="1:10" s="23" customFormat="1" hidden="1" x14ac:dyDescent="0.2">
      <c r="A139" s="30"/>
      <c r="B139" s="77" t="s">
        <v>122</v>
      </c>
      <c r="C139" s="78">
        <v>0</v>
      </c>
      <c r="D139" s="65">
        <v>0</v>
      </c>
      <c r="E139" s="66">
        <v>0</v>
      </c>
      <c r="F139" s="67"/>
      <c r="G139" s="48">
        <v>0</v>
      </c>
      <c r="H139" s="81">
        <v>0</v>
      </c>
    </row>
    <row r="140" spans="1:10" s="23" customFormat="1" x14ac:dyDescent="0.2">
      <c r="A140" s="30"/>
      <c r="B140" s="77" t="s">
        <v>123</v>
      </c>
      <c r="C140" s="78">
        <v>25</v>
      </c>
      <c r="D140" s="65">
        <v>152</v>
      </c>
      <c r="E140" s="66" t="s">
        <v>39</v>
      </c>
      <c r="F140" s="67"/>
      <c r="G140" s="48">
        <v>14949.05</v>
      </c>
    </row>
    <row r="141" spans="1:10" s="23" customFormat="1" ht="13.5" hidden="1" customHeight="1" x14ac:dyDescent="0.2">
      <c r="A141" s="30"/>
      <c r="B141" s="77"/>
      <c r="C141" s="78"/>
      <c r="D141" s="65"/>
      <c r="E141" s="66"/>
      <c r="F141" s="67"/>
      <c r="G141" s="48"/>
    </row>
    <row r="142" spans="1:10" s="23" customFormat="1" hidden="1" x14ac:dyDescent="0.2">
      <c r="A142" s="30"/>
      <c r="B142" s="77"/>
      <c r="C142" s="80"/>
      <c r="D142" s="67"/>
      <c r="E142" s="66"/>
      <c r="F142" s="67"/>
      <c r="G142" s="48"/>
      <c r="H142" s="81"/>
    </row>
    <row r="143" spans="1:10" s="23" customFormat="1" x14ac:dyDescent="0.2">
      <c r="A143" s="30"/>
      <c r="B143" s="82" t="s">
        <v>124</v>
      </c>
      <c r="C143" s="80"/>
      <c r="D143" s="67"/>
      <c r="E143" s="66"/>
      <c r="F143" s="67"/>
      <c r="G143" s="48"/>
      <c r="H143" s="81"/>
    </row>
    <row r="144" spans="1:10" s="23" customFormat="1" hidden="1" x14ac:dyDescent="0.2">
      <c r="A144" s="30"/>
      <c r="B144" s="77"/>
      <c r="C144" s="78"/>
      <c r="D144" s="66"/>
      <c r="E144" s="66"/>
      <c r="F144" s="67"/>
      <c r="G144" s="48">
        <f t="shared" ref="G144" si="0">C144*D144*F144</f>
        <v>0</v>
      </c>
      <c r="H144" s="81"/>
    </row>
    <row r="145" spans="1:10" s="23" customFormat="1" ht="24" x14ac:dyDescent="0.2">
      <c r="A145" s="30"/>
      <c r="B145" s="52" t="s">
        <v>125</v>
      </c>
      <c r="C145" s="37">
        <v>52</v>
      </c>
      <c r="D145" s="39">
        <v>794</v>
      </c>
      <c r="E145" s="66" t="s">
        <v>39</v>
      </c>
      <c r="F145" s="40"/>
      <c r="G145" s="48">
        <v>16501.25</v>
      </c>
      <c r="H145" s="81"/>
    </row>
    <row r="146" spans="1:10" s="23" customFormat="1" x14ac:dyDescent="0.2">
      <c r="A146" s="30"/>
      <c r="B146" s="52" t="s">
        <v>119</v>
      </c>
      <c r="C146" s="37">
        <v>1</v>
      </c>
      <c r="D146" s="39">
        <v>132</v>
      </c>
      <c r="E146" s="66" t="s">
        <v>39</v>
      </c>
      <c r="F146" s="40"/>
      <c r="G146" s="48">
        <v>1390.61</v>
      </c>
      <c r="H146" s="81"/>
    </row>
    <row r="147" spans="1:10" s="23" customFormat="1" ht="24" hidden="1" x14ac:dyDescent="0.2">
      <c r="A147" s="30"/>
      <c r="B147" s="52" t="s">
        <v>120</v>
      </c>
      <c r="C147" s="37">
        <v>0</v>
      </c>
      <c r="D147" s="39">
        <v>0</v>
      </c>
      <c r="E147" s="66" t="s">
        <v>32</v>
      </c>
      <c r="F147" s="40"/>
      <c r="G147" s="48">
        <v>0</v>
      </c>
    </row>
    <row r="148" spans="1:10" s="23" customFormat="1" x14ac:dyDescent="0.2">
      <c r="A148" s="30"/>
      <c r="B148" s="52" t="s">
        <v>121</v>
      </c>
      <c r="C148" s="37">
        <v>126</v>
      </c>
      <c r="D148" s="39">
        <v>4</v>
      </c>
      <c r="E148" s="66" t="s">
        <v>39</v>
      </c>
      <c r="F148" s="40"/>
      <c r="G148" s="48">
        <v>7052.34</v>
      </c>
      <c r="H148" s="81"/>
      <c r="I148" s="81"/>
      <c r="J148" s="83"/>
    </row>
    <row r="149" spans="1:10" s="23" customFormat="1" hidden="1" x14ac:dyDescent="0.2">
      <c r="A149" s="30"/>
      <c r="B149" s="52" t="s">
        <v>126</v>
      </c>
      <c r="C149" s="37">
        <v>0</v>
      </c>
      <c r="D149" s="39">
        <v>0</v>
      </c>
      <c r="E149" s="66" t="s">
        <v>39</v>
      </c>
      <c r="F149" s="40"/>
      <c r="G149" s="48">
        <v>0</v>
      </c>
      <c r="H149" s="81"/>
    </row>
    <row r="150" spans="1:10" s="23" customFormat="1" x14ac:dyDescent="0.2">
      <c r="A150" s="30"/>
      <c r="B150" s="52" t="s">
        <v>127</v>
      </c>
      <c r="C150" s="37">
        <v>52</v>
      </c>
      <c r="D150" s="39">
        <v>1989</v>
      </c>
      <c r="E150" s="66" t="s">
        <v>39</v>
      </c>
      <c r="F150" s="40"/>
      <c r="G150" s="48">
        <v>38651.68</v>
      </c>
      <c r="H150" s="81"/>
    </row>
    <row r="151" spans="1:10" s="23" customFormat="1" ht="24" x14ac:dyDescent="0.2">
      <c r="A151" s="30"/>
      <c r="B151" s="52" t="s">
        <v>128</v>
      </c>
      <c r="C151" s="37">
        <v>2</v>
      </c>
      <c r="D151" s="39">
        <v>1989</v>
      </c>
      <c r="E151" s="66" t="s">
        <v>39</v>
      </c>
      <c r="F151" s="40"/>
      <c r="G151" s="48">
        <v>20822.060000000001</v>
      </c>
      <c r="H151" s="81"/>
    </row>
    <row r="152" spans="1:10" s="23" customFormat="1" x14ac:dyDescent="0.2">
      <c r="A152" s="30"/>
      <c r="B152" s="52" t="s">
        <v>129</v>
      </c>
      <c r="C152" s="37">
        <v>2</v>
      </c>
      <c r="D152" s="39">
        <v>1989</v>
      </c>
      <c r="E152" s="66" t="s">
        <v>39</v>
      </c>
      <c r="F152" s="40"/>
      <c r="G152" s="48">
        <v>2640.83</v>
      </c>
      <c r="H152" s="81"/>
    </row>
    <row r="153" spans="1:10" s="23" customFormat="1" x14ac:dyDescent="0.2">
      <c r="A153" s="30"/>
      <c r="B153" s="52" t="s">
        <v>130</v>
      </c>
      <c r="C153" s="37">
        <v>2</v>
      </c>
      <c r="D153" s="39">
        <v>1989</v>
      </c>
      <c r="E153" s="66" t="s">
        <v>39</v>
      </c>
      <c r="F153" s="40"/>
      <c r="G153" s="48">
        <v>1837.58</v>
      </c>
      <c r="H153" s="81"/>
    </row>
    <row r="154" spans="1:10" s="23" customFormat="1" hidden="1" x14ac:dyDescent="0.2">
      <c r="A154" s="30"/>
      <c r="B154" s="52" t="s">
        <v>122</v>
      </c>
      <c r="C154" s="37">
        <v>0</v>
      </c>
      <c r="D154" s="39">
        <v>0</v>
      </c>
      <c r="E154" s="66" t="s">
        <v>39</v>
      </c>
      <c r="F154" s="40"/>
      <c r="G154" s="48">
        <v>0</v>
      </c>
      <c r="H154" s="81"/>
    </row>
    <row r="155" spans="1:10" s="23" customFormat="1" x14ac:dyDescent="0.2">
      <c r="A155" s="30"/>
      <c r="B155" s="52" t="s">
        <v>131</v>
      </c>
      <c r="C155" s="37">
        <v>26</v>
      </c>
      <c r="D155" s="39">
        <v>152</v>
      </c>
      <c r="E155" s="66" t="s">
        <v>32</v>
      </c>
      <c r="F155" s="40"/>
      <c r="G155" s="48">
        <v>3638.13</v>
      </c>
      <c r="H155" s="81"/>
    </row>
    <row r="156" spans="1:10" s="23" customFormat="1" hidden="1" x14ac:dyDescent="0.2">
      <c r="A156" s="30"/>
      <c r="B156" s="52"/>
      <c r="C156" s="37"/>
      <c r="D156" s="39"/>
      <c r="E156" s="66"/>
      <c r="F156" s="40"/>
      <c r="G156" s="48"/>
    </row>
    <row r="157" spans="1:10" s="23" customFormat="1" hidden="1" x14ac:dyDescent="0.2">
      <c r="A157" s="30"/>
      <c r="B157" s="52"/>
      <c r="C157" s="37"/>
      <c r="D157" s="39"/>
      <c r="E157" s="66"/>
      <c r="F157" s="40"/>
      <c r="G157" s="48"/>
      <c r="H157" s="81"/>
    </row>
    <row r="158" spans="1:10" s="23" customFormat="1" x14ac:dyDescent="0.2">
      <c r="A158" s="30"/>
      <c r="B158" s="84" t="s">
        <v>132</v>
      </c>
      <c r="C158" s="73"/>
      <c r="D158" s="39"/>
      <c r="E158" s="39"/>
      <c r="F158" s="40"/>
      <c r="G158" s="48"/>
    </row>
    <row r="159" spans="1:10" s="23" customFormat="1" ht="24" x14ac:dyDescent="0.2">
      <c r="A159" s="30"/>
      <c r="B159" s="52" t="s">
        <v>133</v>
      </c>
      <c r="C159" s="72">
        <v>12</v>
      </c>
      <c r="D159" s="37">
        <v>2973</v>
      </c>
      <c r="E159" s="73" t="s">
        <v>134</v>
      </c>
      <c r="F159" s="40"/>
      <c r="G159" s="48">
        <v>45102.62</v>
      </c>
    </row>
    <row r="160" spans="1:10" s="23" customFormat="1" x14ac:dyDescent="0.2">
      <c r="A160" s="30"/>
      <c r="B160" s="84" t="s">
        <v>135</v>
      </c>
      <c r="C160" s="85"/>
      <c r="D160" s="39"/>
      <c r="E160" s="39"/>
      <c r="F160" s="40"/>
      <c r="G160" s="48"/>
    </row>
    <row r="161" spans="1:9" s="23" customFormat="1" ht="24" x14ac:dyDescent="0.2">
      <c r="A161" s="30"/>
      <c r="B161" s="52" t="s">
        <v>136</v>
      </c>
      <c r="C161" s="72">
        <f>C159</f>
        <v>12</v>
      </c>
      <c r="D161" s="39">
        <f>D159</f>
        <v>2973</v>
      </c>
      <c r="E161" s="73" t="s">
        <v>134</v>
      </c>
      <c r="F161" s="40"/>
      <c r="G161" s="48">
        <v>114426.67</v>
      </c>
    </row>
    <row r="162" spans="1:9" s="92" customFormat="1" ht="12" x14ac:dyDescent="0.2">
      <c r="A162" s="86"/>
      <c r="B162" s="87"/>
      <c r="C162" s="39"/>
      <c r="D162" s="39"/>
      <c r="E162" s="88" t="s">
        <v>137</v>
      </c>
      <c r="F162" s="2"/>
      <c r="G162" s="89">
        <f>SUM(G25:G161)</f>
        <v>896296.68040000019</v>
      </c>
      <c r="H162" s="90"/>
      <c r="I162" s="91"/>
    </row>
    <row r="163" spans="1:9" s="92" customFormat="1" ht="12" x14ac:dyDescent="0.2">
      <c r="A163" s="86"/>
      <c r="B163" s="93"/>
      <c r="C163" s="94"/>
      <c r="D163" s="94"/>
      <c r="E163" s="94"/>
      <c r="F163" s="95"/>
      <c r="G163" s="96"/>
    </row>
    <row r="164" spans="1:9" s="2" customFormat="1" x14ac:dyDescent="0.2">
      <c r="A164" s="97"/>
      <c r="B164" s="93"/>
      <c r="C164" s="94"/>
      <c r="D164" s="94"/>
      <c r="E164" s="94"/>
      <c r="F164" s="95"/>
      <c r="G164" s="98" t="s">
        <v>138</v>
      </c>
    </row>
  </sheetData>
  <mergeCells count="16">
    <mergeCell ref="C23:D23"/>
    <mergeCell ref="B24:G24"/>
    <mergeCell ref="B52:E52"/>
    <mergeCell ref="B74:E74"/>
    <mergeCell ref="A15:G15"/>
    <mergeCell ref="A16:G16"/>
    <mergeCell ref="A17:G17"/>
    <mergeCell ref="A18:B18"/>
    <mergeCell ref="A20:G20"/>
    <mergeCell ref="B21:G21"/>
    <mergeCell ref="A14:G14"/>
    <mergeCell ref="E1:G1"/>
    <mergeCell ref="B5:G5"/>
    <mergeCell ref="A11:G11"/>
    <mergeCell ref="A12:G12"/>
    <mergeCell ref="A13:G13"/>
  </mergeCells>
  <pageMargins left="0.94" right="0.15748031496062992" top="0.51181102362204722" bottom="0.27" header="0.31496062992125984" footer="0.38"/>
  <pageSetup paperSize="9" scale="9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2.8</vt:lpstr>
      <vt:lpstr>К17</vt:lpstr>
      <vt:lpstr>'2.8'!Область_печати</vt:lpstr>
      <vt:lpstr>К17!Область_печати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Кобякова</dc:creator>
  <cp:lastModifiedBy>Чибисова</cp:lastModifiedBy>
  <cp:lastPrinted>2020-03-30T07:55:42Z</cp:lastPrinted>
  <dcterms:created xsi:type="dcterms:W3CDTF">2020-03-27T03:22:33Z</dcterms:created>
  <dcterms:modified xsi:type="dcterms:W3CDTF">2020-03-30T07:55:49Z</dcterms:modified>
</cp:coreProperties>
</file>